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la\Desktop\kompleksowe 2026\SWZ\7.ROZDZIAŁ III - TER\3. RDW Lubaczów\"/>
    </mc:Choice>
  </mc:AlternateContent>
  <xr:revisionPtr revIDLastSave="0" documentId="13_ncr:1_{520970DC-5801-488D-AE60-F8C407BBB9C3}" xr6:coauthVersionLast="47" xr6:coauthVersionMax="47" xr10:uidLastSave="{00000000-0000-0000-0000-000000000000}"/>
  <bookViews>
    <workbookView xWindow="0" yWindow="285" windowWidth="14190" windowHeight="15195" firstSheet="8" activeTab="8" xr2:uid="{00000000-000D-0000-FFFF-FFFF00000000}"/>
  </bookViews>
  <sheets>
    <sheet name="kosztorys inwestorski" sheetId="2" state="hidden" r:id="rId1"/>
    <sheet name="I.1 Czyszcz nawierzchni" sheetId="13" r:id="rId2"/>
    <sheet name="I.2 Koszenie" sheetId="15" r:id="rId3"/>
    <sheet name="I.3 Remont oznakowania" sheetId="16" r:id="rId4"/>
    <sheet name="I.4 Usługi sprzętowe" sheetId="17" r:id="rId5"/>
    <sheet name="I.5 Drobne rem i usługi awar" sheetId="18" r:id="rId6"/>
    <sheet name="I.6 Utrzy. elem. korp dro" sheetId="19" r:id="rId7"/>
    <sheet name="I.7 Roboty porządkowe i utrzym" sheetId="20" r:id="rId8"/>
    <sheet name="I.8 Drobne remonty mostów " sheetId="21" r:id="rId9"/>
  </sheets>
  <definedNames>
    <definedName name="_xlnm.Print_Area" localSheetId="1">'I.1 Czyszcz nawierzchni'!$A$1:$G$109</definedName>
    <definedName name="_xlnm.Print_Area" localSheetId="2">'I.2 Koszenie'!$A$1:$G$32</definedName>
    <definedName name="_xlnm.Print_Area" localSheetId="3">'I.3 Remont oznakowania'!$A$1:$G$63</definedName>
    <definedName name="_xlnm.Print_Area" localSheetId="4">'I.4 Usługi sprzętowe'!$A$1:$H$37</definedName>
    <definedName name="_xlnm.Print_Area" localSheetId="5">'I.5 Drobne rem i usługi awar'!$A$1:$G$28</definedName>
    <definedName name="_xlnm.Print_Area" localSheetId="6">'I.6 Utrzy. elem. korp dro'!$A$1:$G$178</definedName>
    <definedName name="_xlnm.Print_Area" localSheetId="0">'kosztorys inwestorski'!$A$1:$G$34</definedName>
  </definedNames>
  <calcPr calcId="191029"/>
</workbook>
</file>

<file path=xl/calcChain.xml><?xml version="1.0" encoding="utf-8"?>
<calcChain xmlns="http://schemas.openxmlformats.org/spreadsheetml/2006/main">
  <c r="H131" i="21" l="1"/>
  <c r="H64" i="21"/>
  <c r="H65" i="21" s="1"/>
  <c r="H66" i="21" s="1"/>
  <c r="H22" i="20"/>
  <c r="H132" i="21" l="1"/>
  <c r="H133" i="21" s="1"/>
  <c r="H23" i="20"/>
  <c r="H24" i="20" s="1"/>
  <c r="E64" i="13" l="1"/>
  <c r="E57" i="13"/>
  <c r="E56" i="13"/>
  <c r="E55" i="13"/>
  <c r="E15" i="13" l="1"/>
  <c r="E8" i="13"/>
  <c r="E7" i="13"/>
  <c r="E6" i="13"/>
  <c r="I55" i="19" l="1"/>
  <c r="I50" i="19"/>
  <c r="I38" i="19"/>
  <c r="I45" i="19"/>
  <c r="I40" i="19"/>
  <c r="G7" i="18"/>
  <c r="I69" i="19" l="1"/>
  <c r="G8" i="18"/>
  <c r="G9" i="18"/>
  <c r="K69" i="19" l="1"/>
  <c r="G23" i="2" l="1"/>
  <c r="G22" i="2"/>
  <c r="G21" i="2"/>
  <c r="G24" i="2"/>
  <c r="G20" i="2"/>
  <c r="G31" i="2"/>
  <c r="G30" i="2"/>
  <c r="G29" i="2" l="1"/>
  <c r="G28" i="2"/>
  <c r="G27" i="2"/>
  <c r="G26" i="2"/>
  <c r="G19" i="2"/>
  <c r="G18" i="2"/>
  <c r="G17" i="2"/>
  <c r="G16" i="2"/>
  <c r="G14" i="2"/>
  <c r="G11" i="2"/>
  <c r="G10" i="2"/>
  <c r="G32" i="2" l="1"/>
  <c r="G33" i="2" s="1"/>
  <c r="G34" i="2"/>
</calcChain>
</file>

<file path=xl/sharedStrings.xml><?xml version="1.0" encoding="utf-8"?>
<sst xmlns="http://schemas.openxmlformats.org/spreadsheetml/2006/main" count="1936" uniqueCount="610">
  <si>
    <t>Wyszczególnienie robót</t>
  </si>
  <si>
    <t>I.1</t>
  </si>
  <si>
    <t>Remont masą na zimno  gr. 2-5cm</t>
  </si>
  <si>
    <t>m2</t>
  </si>
  <si>
    <t>Remont masą na zimno gr. 5-10cm</t>
  </si>
  <si>
    <t>II.1.1</t>
  </si>
  <si>
    <t>II.2.1</t>
  </si>
  <si>
    <t>II.2.2</t>
  </si>
  <si>
    <t>II.2.3</t>
  </si>
  <si>
    <t>II.2.4</t>
  </si>
  <si>
    <t>Powierzchniowe utrwalenie (do 300m)</t>
  </si>
  <si>
    <t>II.2.5</t>
  </si>
  <si>
    <t>II.3.1</t>
  </si>
  <si>
    <t>II.3.2</t>
  </si>
  <si>
    <t>II.3.3</t>
  </si>
  <si>
    <t>II.3.4</t>
  </si>
  <si>
    <t>II.3.5</t>
  </si>
  <si>
    <t>mb</t>
  </si>
  <si>
    <t>II.3.6</t>
  </si>
  <si>
    <t>Wymiana obrzeży betonowych</t>
  </si>
  <si>
    <t>Wykonanie regulacji studni ściekowych i studni rewizyjnych</t>
  </si>
  <si>
    <t>szt.</t>
  </si>
  <si>
    <t>Lp.</t>
  </si>
  <si>
    <t>Jedn.</t>
  </si>
  <si>
    <t>Cena jedn.</t>
  </si>
  <si>
    <t>Wartość netto</t>
  </si>
  <si>
    <t>I.</t>
  </si>
  <si>
    <t>II.</t>
  </si>
  <si>
    <t>II.1</t>
  </si>
  <si>
    <t>Remonty remonterem</t>
  </si>
  <si>
    <t>II.2</t>
  </si>
  <si>
    <t>Remonty masą na gorąco</t>
  </si>
  <si>
    <t>II.3</t>
  </si>
  <si>
    <t>Inne roboty</t>
  </si>
  <si>
    <t xml:space="preserve">Remont masą na zimno </t>
  </si>
  <si>
    <t>III.</t>
  </si>
  <si>
    <t>IV.</t>
  </si>
  <si>
    <t>V.</t>
  </si>
  <si>
    <t>Ilość jedn.</t>
  </si>
  <si>
    <t>GRUPA I - Remonty cząstkowe</t>
  </si>
  <si>
    <t>KOSZTORYS INWESTORSKI</t>
  </si>
  <si>
    <t>t</t>
  </si>
  <si>
    <t>Wymiana krawężników betonowych</t>
  </si>
  <si>
    <t>05.03.11</t>
  </si>
  <si>
    <t>05.03.17</t>
  </si>
  <si>
    <t xml:space="preserve">06.03.01  </t>
  </si>
  <si>
    <t>03.02.01a</t>
  </si>
  <si>
    <t>08.03.01</t>
  </si>
  <si>
    <t>08.01.01</t>
  </si>
  <si>
    <t>Wymiana krawężników kamiennych</t>
  </si>
  <si>
    <t>08.01.02</t>
  </si>
  <si>
    <t>CENA NETTO ZADANIA (suma poz. I - II):</t>
  </si>
  <si>
    <t>PODATEK VAT (23% od poz. III):</t>
  </si>
  <si>
    <t>CENA BRUTTO (suma poz. III - IV):</t>
  </si>
  <si>
    <t>I.1.1</t>
  </si>
  <si>
    <t>I.1.2</t>
  </si>
  <si>
    <t>Nr SST        Nr CPV</t>
  </si>
  <si>
    <t>Frezowanie nawierzchni do gr. 5cm</t>
  </si>
  <si>
    <t xml:space="preserve">Nierówności </t>
  </si>
  <si>
    <t>Uzupełnienie poboczy destruktem z frezowania na miejscu o gr. 10cm</t>
  </si>
  <si>
    <t>Profilowanie masą bitumiczną-ręcznie</t>
  </si>
  <si>
    <t>Profilowanie masą bitumiczną-mechanicznie</t>
  </si>
  <si>
    <t>II.2.6</t>
  </si>
  <si>
    <t>II.2.7</t>
  </si>
  <si>
    <t>II.2.8</t>
  </si>
  <si>
    <t>05.03.05a</t>
  </si>
  <si>
    <r>
      <t xml:space="preserve">  I.   O  K  R  E  S    Z  I  M  O  W  Y      
</t>
    </r>
    <r>
      <rPr>
        <b/>
        <sz val="12"/>
        <color rgb="FFFF0000"/>
        <rFont val="Arial"/>
        <family val="2"/>
        <charset val="238"/>
      </rPr>
      <t xml:space="preserve">od 1 lutego do 15 kwietnia   oraz   od 1 listopada do 12 grudnia    </t>
    </r>
    <r>
      <rPr>
        <b/>
        <sz val="12"/>
        <color theme="1"/>
        <rFont val="Arial"/>
        <family val="2"/>
        <charset val="238"/>
      </rPr>
      <t xml:space="preserve">                                         </t>
    </r>
  </si>
  <si>
    <r>
      <t xml:space="preserve">  II.   O  K  R  E  S    L  E  T  N  I       
</t>
    </r>
    <r>
      <rPr>
        <b/>
        <sz val="12"/>
        <color rgb="FFFF0000"/>
        <rFont val="Arial"/>
        <family val="2"/>
        <charset val="238"/>
      </rPr>
      <t xml:space="preserve"> od  15 kwietnia   do  1  listopada </t>
    </r>
  </si>
  <si>
    <t>Nakładki warstwa ścieralna gr. 5cm (do 300m)</t>
  </si>
  <si>
    <t>05.03.05b</t>
  </si>
  <si>
    <t>04.01.01 04.03.01 04.04.02 05.03.05a/b</t>
  </si>
  <si>
    <t>II.2.9</t>
  </si>
  <si>
    <t>Zalanie szczelin masą zalewową z bruzdowaniem</t>
  </si>
  <si>
    <t>Usuwanie przełomów ciężkich do głęb.100cm (z warstwą stabilizowani cementem gr. 25 cm, warstwy asfaltowe gr. 19 cm</t>
  </si>
  <si>
    <t>Wyboje  do gr. 5cm (do pow. 3,0 m2)</t>
  </si>
  <si>
    <t>Wyboje gr. od 5 do 10cm (do pow. 3,0 m2)</t>
  </si>
  <si>
    <t>Wyboje gr. &gt;10cm (do pow. 3,0 m2)</t>
  </si>
  <si>
    <t>Z  A  D  A  N  I  E  Nr 5 - RDW …...............</t>
  </si>
  <si>
    <t xml:space="preserve">DW 835, 865, 870, 880, 881, 884, 885 </t>
  </si>
  <si>
    <t>I.1.3</t>
  </si>
  <si>
    <t>I.1.4</t>
  </si>
  <si>
    <t>I.1.5</t>
  </si>
  <si>
    <t>I.1.6</t>
  </si>
  <si>
    <t>CENA BRUTTO (suma poz. II - III):</t>
  </si>
  <si>
    <t>I.1.7</t>
  </si>
  <si>
    <t>I.1.8</t>
  </si>
  <si>
    <t>I.1.9</t>
  </si>
  <si>
    <t>I.1.10</t>
  </si>
  <si>
    <t>Demontaż ochronnych barier drogowych (stalowe, linowe)</t>
  </si>
  <si>
    <t>Demontaż oraz ponowne ustawienie ochronnych barier drogowych (stalowe, linowe) wraz z uzupełnieniem brakujących elementów (U1b, śruby, łączniki, zakończenia) - materiał Wykonawcy</t>
  </si>
  <si>
    <t>szt</t>
  </si>
  <si>
    <t>Samochód samowyładowczy o ładowności od 7,5-12 ton z HDS (chwytak do dłużycy)</t>
  </si>
  <si>
    <t>h</t>
  </si>
  <si>
    <t>Samochód samowyładowczy o ładowności do  8 ton</t>
  </si>
  <si>
    <t>Samochód samowyładowczy o ładowności min. 13-15 ton</t>
  </si>
  <si>
    <t>Podnośnik koszowy (obrotowy kosz) przegubowo-teleskopowy do wys. 20m</t>
  </si>
  <si>
    <r>
      <t xml:space="preserve"> Koparka podsiębierna kołowa o poj. łyżki min. 0,4 m</t>
    </r>
    <r>
      <rPr>
        <vertAlign val="superscript"/>
        <sz val="12"/>
        <color theme="1"/>
        <rFont val="Arial"/>
        <family val="2"/>
        <charset val="238"/>
      </rPr>
      <t>3</t>
    </r>
    <r>
      <rPr>
        <sz val="12"/>
        <color theme="1"/>
        <rFont val="Arial"/>
        <family val="2"/>
        <charset val="238"/>
      </rPr>
      <t xml:space="preserve"> </t>
    </r>
  </si>
  <si>
    <r>
      <t>Koparko - ładowarka o poj. łyżki min. 0,4 m</t>
    </r>
    <r>
      <rPr>
        <vertAlign val="superscript"/>
        <sz val="12"/>
        <color theme="1"/>
        <rFont val="Arial"/>
        <family val="2"/>
        <charset val="238"/>
      </rPr>
      <t xml:space="preserve">3 </t>
    </r>
    <r>
      <rPr>
        <sz val="12"/>
        <color theme="1"/>
        <rFont val="Arial"/>
        <family val="2"/>
        <charset val="238"/>
      </rPr>
      <t>oraz łyżki załadunkowej min. 1 m</t>
    </r>
    <r>
      <rPr>
        <vertAlign val="superscript"/>
        <sz val="12"/>
        <color theme="1"/>
        <rFont val="Arial"/>
        <family val="2"/>
        <charset val="238"/>
      </rPr>
      <t>3</t>
    </r>
  </si>
  <si>
    <t>CENA NETTO ZADANIA (suma poz. I):</t>
  </si>
  <si>
    <r>
      <t xml:space="preserve">Mechaniczne oczyszczenie nawierzchni ulic, odcinków dróg o przekroju ulicznym, zatok i miejsc do ważenia pojazdów wraz z utylizacją nieczystości - </t>
    </r>
    <r>
      <rPr>
        <b/>
        <sz val="12"/>
        <rFont val="Arial"/>
        <family val="2"/>
        <charset val="238"/>
      </rPr>
      <t>po zimie</t>
    </r>
  </si>
  <si>
    <r>
      <t>m</t>
    </r>
    <r>
      <rPr>
        <vertAlign val="superscript"/>
        <sz val="12"/>
        <rFont val="Arial"/>
        <family val="2"/>
        <charset val="238"/>
      </rPr>
      <t>2</t>
    </r>
  </si>
  <si>
    <r>
      <t xml:space="preserve">Mechaniczne oczyszczenie nawierzchni ulic, odcinków dróg o przekroju ulicznym, zatok i miejsc do ważenia pojazdów wraz z usunięciem roślinności z utylizacją nieczystości - </t>
    </r>
    <r>
      <rPr>
        <b/>
        <sz val="12"/>
        <rFont val="Arial"/>
        <family val="2"/>
        <charset val="238"/>
      </rPr>
      <t xml:space="preserve">letnie </t>
    </r>
  </si>
  <si>
    <r>
      <t xml:space="preserve">Oczyszczenie nawierzchni chodników </t>
    </r>
    <r>
      <rPr>
        <b/>
        <sz val="12"/>
        <rFont val="Arial"/>
        <family val="2"/>
        <charset val="238"/>
      </rPr>
      <t xml:space="preserve"> </t>
    </r>
    <r>
      <rPr>
        <sz val="12"/>
        <rFont val="Arial"/>
        <family val="2"/>
        <charset val="238"/>
      </rPr>
      <t xml:space="preserve">wraz z utylizacją nieczystości - </t>
    </r>
    <r>
      <rPr>
        <b/>
        <sz val="12"/>
        <rFont val="Arial"/>
        <family val="2"/>
        <charset val="238"/>
      </rPr>
      <t xml:space="preserve">po zimie </t>
    </r>
  </si>
  <si>
    <r>
      <t xml:space="preserve">Oczyszczenie nawierzchni chodników wraz z usunięciem roślinności z utylizacją nieczystości - </t>
    </r>
    <r>
      <rPr>
        <b/>
        <sz val="12"/>
        <rFont val="Arial"/>
        <family val="2"/>
        <charset val="238"/>
      </rPr>
      <t>letnie</t>
    </r>
  </si>
  <si>
    <t>Usunięcie przerostów traw i roślinności przy krawężniku wraz z utylizacją nieczystości</t>
  </si>
  <si>
    <t>Ręczne czyszczenie ścieków przy krawężniku na cichej- porowatej nawierzchni (mb) wraz z utylizacją nieczystości</t>
  </si>
  <si>
    <t>Czyszczenie ekranów akustycznych do wysokości 4 m. Mycie przy użyciu środków czystości nie powodujących uszkadzania struktury materiału:</t>
  </si>
  <si>
    <t>km</t>
  </si>
  <si>
    <t>Czyszczenie pionowych znaków drogowych małych i średnich. Mycie przy użyciu środków czystości nie powodujących uszkadzania struktury materiału</t>
  </si>
  <si>
    <t>I.1.11</t>
  </si>
  <si>
    <r>
      <t xml:space="preserve">Opróżnianie koszy na śmieci z wymianą worków na śmieci wraz z utylizacją nieczystości -                                                                    </t>
    </r>
    <r>
      <rPr>
        <b/>
        <sz val="12"/>
        <rFont val="Arial"/>
        <family val="2"/>
        <charset val="238"/>
      </rPr>
      <t>Ilość koszy z uwzględnieniem krotności ich opróżniania</t>
    </r>
    <r>
      <rPr>
        <sz val="12"/>
        <rFont val="Arial"/>
        <family val="2"/>
        <charset val="238"/>
      </rPr>
      <t xml:space="preserve">                                  </t>
    </r>
  </si>
  <si>
    <t>I.1.12</t>
  </si>
  <si>
    <t>Wywóz nieczystości z pasa drogowego wraz z utylizacją</t>
  </si>
  <si>
    <t>I.1.13</t>
  </si>
  <si>
    <t>Czyszczenie rowów krytych (bet., tworz.) o średnicy do 30 cm wraz z utylizacją nieczystości</t>
  </si>
  <si>
    <t>I.1.14</t>
  </si>
  <si>
    <t>Czyszczenie rowów krytych (bet., tworz.) o średnicy: 40 cm wraz z utylizacją nieczystości</t>
  </si>
  <si>
    <t>I.1.15</t>
  </si>
  <si>
    <t>Czyszczenie rowów krytych (bet., tworz.) o średnicy: 50 cm wraz z utylizacją nieczystości</t>
  </si>
  <si>
    <t>I.1.16</t>
  </si>
  <si>
    <t>I.1.17</t>
  </si>
  <si>
    <t>I.1.18</t>
  </si>
  <si>
    <t>I.1.19</t>
  </si>
  <si>
    <t>I.1.20</t>
  </si>
  <si>
    <t>I.1.21</t>
  </si>
  <si>
    <t>Czyszczenie komory osadnikowej wraz z utylizacją nieczystości</t>
  </si>
  <si>
    <r>
      <t>m</t>
    </r>
    <r>
      <rPr>
        <vertAlign val="superscript"/>
        <sz val="12"/>
        <rFont val="Arial"/>
        <family val="2"/>
        <charset val="238"/>
      </rPr>
      <t>3</t>
    </r>
  </si>
  <si>
    <t>I.1.22</t>
  </si>
  <si>
    <t>kpl.</t>
  </si>
  <si>
    <t>I.1.23</t>
  </si>
  <si>
    <t>Czyszczenie separatora wraz z utylizacją nieczystości</t>
  </si>
  <si>
    <t>I.1.24</t>
  </si>
  <si>
    <t>Czyszczenie odstojnika wraz z utylizacją nieczystości w ilości 0,3 m3/ szt.</t>
  </si>
  <si>
    <t>I.1.25</t>
  </si>
  <si>
    <t>Czyszczenie odstojnika wraz z utylizacją nieczystości w ilości do 0,5 m3/ szt.</t>
  </si>
  <si>
    <t>I.1.26</t>
  </si>
  <si>
    <t>Czyszczenie ścieków betonowych o głębokości do 10 cm wraz z utylizacją nieczystości</t>
  </si>
  <si>
    <t>I.1.27</t>
  </si>
  <si>
    <t>Czyszczenie ścieków betonowych o głębokości powyżej 10 cm wraz z utylizacją nieczystości</t>
  </si>
  <si>
    <t>I.1.28</t>
  </si>
  <si>
    <t>Czyszczenie ścieków podchodnikowych wraz z utylizacją nieczystości</t>
  </si>
  <si>
    <t>I.1.29</t>
  </si>
  <si>
    <t>Czyszczenie dna rowu umocnionego prefabrykatami żelbetowymi wraz z utylizacją nieczystości</t>
  </si>
  <si>
    <t>I.1.30</t>
  </si>
  <si>
    <t>Czyszczenie odwodnienia liniowego wraz z utylizacją nieczystości</t>
  </si>
  <si>
    <t>I.1.31</t>
  </si>
  <si>
    <t>Koszenie skarp,  przeciwskarp, dna rowu i pozostałego terenu pasa drogowego z ręcznym podkaszaniem</t>
  </si>
  <si>
    <t xml:space="preserve">Koszenie traw na zieleńcach  wraz z wywozem - utylizacją urobku                                        </t>
  </si>
  <si>
    <t xml:space="preserve">Demontaż uszkodzonego znaku drogowego/ tablicy i słupka z rury stalowej </t>
  </si>
  <si>
    <t>m</t>
  </si>
  <si>
    <t>I.1.32</t>
  </si>
  <si>
    <t>I.1.33</t>
  </si>
  <si>
    <t>I.1.34</t>
  </si>
  <si>
    <t>I.1.35</t>
  </si>
  <si>
    <t>I.1.36</t>
  </si>
  <si>
    <t>I.1.37</t>
  </si>
  <si>
    <t>I.1.38</t>
  </si>
  <si>
    <t>NAPRAWA POBOCZY</t>
  </si>
  <si>
    <t>Ścinanie mechaniczne poboczy na głębokosć do 15 cm z odwozem urobku na odkład zorganizowany staraniem Wykonawcy</t>
  </si>
  <si>
    <t>Uzupełnienie zaniżonych poboczy gruntem wraz z zagęszczeniem przy użyciu materiału zorganizowanego staraniem Wykonawcy</t>
  </si>
  <si>
    <t>Uzupełnienie zaniżonych poboczy kruszywem o uziarnieniu 0 - 31 mmm, wraz z zagęszczeniem</t>
  </si>
  <si>
    <t>Umocnienie poboczy destruktem bitumicznym wraz z zagęszczeniem przy użyciu materiału Wykonawcy o grubości warstwy 10 cm.</t>
  </si>
  <si>
    <t>Umocnienie poboczy destruktem bitumicznym przy użyciu materiału Zamawiającego o grubości warstwy 10 cm.</t>
  </si>
  <si>
    <r>
      <t>m</t>
    </r>
    <r>
      <rPr>
        <vertAlign val="superscript"/>
        <sz val="12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/>
    </r>
  </si>
  <si>
    <t>Wykonanie koryta mechanicznie pod umocnienie pobocza wraz z wyprofilowaniem i zagęszczeniem podłoża w gruncie kat. III-IV. Odwóz urobku na odkład zorganizowany staraniem Wykonawcy</t>
  </si>
  <si>
    <r>
      <t>m</t>
    </r>
    <r>
      <rPr>
        <vertAlign val="superscript"/>
        <sz val="12"/>
        <rFont val="Calibri"/>
        <family val="2"/>
        <charset val="238"/>
        <scheme val="minor"/>
      </rPr>
      <t>3</t>
    </r>
  </si>
  <si>
    <t>Uzupełnienie ubytków w korpusie drogi gruntem niewysadzinowym pospółką z wyprofilowaniem oraz zagęszczeniem poboczy i skarp.</t>
  </si>
  <si>
    <t xml:space="preserve">Humusowanie skarp nasypu warstwą grubosci do 10 cm z obsianiem nasionami traw </t>
  </si>
  <si>
    <t xml:space="preserve">Hydroobsiew skarp nasypów </t>
  </si>
  <si>
    <t xml:space="preserve">Umocnienie skarp narzutem kamiennym w siatkach stalowych </t>
  </si>
  <si>
    <t>Umocnienie skarp nasypu elementami żelbetowymi typu L o wymiarach 1,50*2,0*1,0 m</t>
  </si>
  <si>
    <t xml:space="preserve">Zabezpieczenie nasypu geowłókniną </t>
  </si>
  <si>
    <t>Regulacja obrzeży betonowych na podsypce cementowo-piaskowej.</t>
  </si>
  <si>
    <t>m3</t>
  </si>
  <si>
    <t>REMONT NAWIERZCHNI CHODNIKA, CIĄGÓW PIESZO-ROWEROWYCH Z ISTNIEJĄCEGO MATERIAŁU</t>
  </si>
  <si>
    <t>REMONT NAWIERZCHNI CHODNIKA, CIĄGÓW PIESZO-ROWEROWYCH Z WYMIANĄ ISTNIEJĄCEJ NAWIERZCHNI NA:</t>
  </si>
  <si>
    <t>wykonanie podbudowy z chudego betonu grubości 10 cm</t>
  </si>
  <si>
    <t>Wykonanie wykopów mechanicznie w gruntach kat. III-IV, z transportem urobku na odkład na odległość do 1 km z uformowaniem i wyrównaniem skarp na odkładzie.</t>
  </si>
  <si>
    <t>Wznowienie granicy pasa drogowego</t>
  </si>
  <si>
    <t>Uzupełnienie/wymiana znaków granicznych pasa drogowego</t>
  </si>
  <si>
    <t>Ustawienie i utrzymanie kabin przenośnych WC</t>
  </si>
  <si>
    <t>szt/  miesiąc</t>
  </si>
  <si>
    <t xml:space="preserve">Ustawienie i utrzymanie koszy betonowych </t>
  </si>
  <si>
    <t>GRUPA 1 - CZYSZCZENIE NAWIERZCHNI I SPRZĄTANIA PASA DROGOWEGO</t>
  </si>
  <si>
    <t>GRUPA 2 - KOSZENIE TRAW</t>
  </si>
  <si>
    <t>GRUPA 4 - USŁUGI SPRZĘTOWE</t>
  </si>
  <si>
    <t>PODATEK VAT (8% od poz. II):</t>
  </si>
  <si>
    <t>PODATEK VAT (23% od poz. II):</t>
  </si>
  <si>
    <t>II</t>
  </si>
  <si>
    <t>CENA NETTO ZADANIA (suma poz. I ):</t>
  </si>
  <si>
    <t>VI</t>
  </si>
  <si>
    <t>VII</t>
  </si>
  <si>
    <t>VIII</t>
  </si>
  <si>
    <t>X</t>
  </si>
  <si>
    <t>XI</t>
  </si>
  <si>
    <t>Paragraf</t>
  </si>
  <si>
    <t>4300</t>
  </si>
  <si>
    <t>CENA NETTO ZADANIA (suma poz. I - V.1):</t>
  </si>
  <si>
    <t>PODATEK VAT (23% od poz. VI):</t>
  </si>
  <si>
    <t>CENA BRUTTO (suma poz. VI-VII):</t>
  </si>
  <si>
    <t>CENA NETTO ZADANIA (suma poz. IX):</t>
  </si>
  <si>
    <t>PODATEK VAT (8% od poz. X):</t>
  </si>
  <si>
    <t>OGÓŁEM CENA NETTO ZADANIA (suma poz. VI+X):</t>
  </si>
  <si>
    <t>OGÓŁEM PODATEK VAT (SUMA poz VII+XI):</t>
  </si>
  <si>
    <t>OGÓŁEM CENA BRUTTO (suma poz.XIII+XIV ):</t>
  </si>
  <si>
    <t>INNE - 1</t>
  </si>
  <si>
    <t>INNE - 2</t>
  </si>
  <si>
    <r>
      <t>Sprzątanie pasa drogowego ze śmieci wraz z utylizacją nieczystości -</t>
    </r>
    <r>
      <rPr>
        <b/>
        <sz val="12"/>
        <rFont val="Arial"/>
        <family val="2"/>
        <charset val="238"/>
      </rPr>
      <t xml:space="preserve"> długość odcinków dróg z uwzględnieniem krotności sprzątania</t>
    </r>
  </si>
  <si>
    <t>GRUPA 3 - REMONT OZNAKOWANIA I ELEMENTÓW BEZPIECZEŃSTWA RUCHU DROGOWEGO (BARIERY, SŁUPKI)</t>
  </si>
  <si>
    <t>CENA BRUTTO (suma poz. II-III):</t>
  </si>
  <si>
    <t>CENA BRUTTO (suma poz. X-XI):</t>
  </si>
  <si>
    <t>XII</t>
  </si>
  <si>
    <t>I.2.1</t>
  </si>
  <si>
    <t>I.2.2</t>
  </si>
  <si>
    <t>I.2.3</t>
  </si>
  <si>
    <t>I.2.4</t>
  </si>
  <si>
    <t>I.3.1</t>
  </si>
  <si>
    <t>I.3.2</t>
  </si>
  <si>
    <t>I.3.3</t>
  </si>
  <si>
    <t>I.3.4</t>
  </si>
  <si>
    <t>I.3.5</t>
  </si>
  <si>
    <t>I.3.6</t>
  </si>
  <si>
    <t>I.3.7</t>
  </si>
  <si>
    <t>I.3.8</t>
  </si>
  <si>
    <t>I.3.9</t>
  </si>
  <si>
    <t>I.3.10</t>
  </si>
  <si>
    <t>I.4.1</t>
  </si>
  <si>
    <t>I.4.2</t>
  </si>
  <si>
    <t>I.4.3</t>
  </si>
  <si>
    <t>I.4.4</t>
  </si>
  <si>
    <t>I.4.5</t>
  </si>
  <si>
    <t>I.4.6</t>
  </si>
  <si>
    <t>I.6.1</t>
  </si>
  <si>
    <t>I.6.2</t>
  </si>
  <si>
    <t>I.6.3</t>
  </si>
  <si>
    <t>I.6.4</t>
  </si>
  <si>
    <t>I.6.5</t>
  </si>
  <si>
    <t>I.6.6</t>
  </si>
  <si>
    <t>I.6.7</t>
  </si>
  <si>
    <t>I.6.8</t>
  </si>
  <si>
    <t>I.6.9</t>
  </si>
  <si>
    <t>I.6.10</t>
  </si>
  <si>
    <t>I.6.11</t>
  </si>
  <si>
    <t>I.6.12</t>
  </si>
  <si>
    <t>I.6.13</t>
  </si>
  <si>
    <t>I.6.14</t>
  </si>
  <si>
    <t>I.6.15</t>
  </si>
  <si>
    <t>I.6.16</t>
  </si>
  <si>
    <t>I.6.17</t>
  </si>
  <si>
    <t>I.6.18</t>
  </si>
  <si>
    <t>I.6.19</t>
  </si>
  <si>
    <t>I.6.20</t>
  </si>
  <si>
    <t>I.6.21</t>
  </si>
  <si>
    <t>I.6.22</t>
  </si>
  <si>
    <t>I.6.23</t>
  </si>
  <si>
    <t>I.6.24</t>
  </si>
  <si>
    <t>I.6.25</t>
  </si>
  <si>
    <t>I.6.26</t>
  </si>
  <si>
    <t>I.6.27</t>
  </si>
  <si>
    <t>I.6.28</t>
  </si>
  <si>
    <t>I.6.29</t>
  </si>
  <si>
    <t>I.6.30</t>
  </si>
  <si>
    <t>I.6.31</t>
  </si>
  <si>
    <t>I.6.32</t>
  </si>
  <si>
    <t>x</t>
  </si>
  <si>
    <t xml:space="preserve">Oczyszczenie przykrawężnikowych cieków ulicznych (muldowe, trójkątne) wraz z utylizacją nieczystości - letnie </t>
  </si>
  <si>
    <t>Oczyszczenie przykrawężnikowych cieków ulicznych (muldowe, trójkątne) wraz z utylizacją nieczystości - zimowe</t>
  </si>
  <si>
    <t>Czyszczenie rowów krytych (bet., tworz.) o średnicy powyżej: 50 cm wraz z utylizacją nieczystości - letnie</t>
  </si>
  <si>
    <t>Czyszczenie studni rewizyjnej wraz z osadnikiem o średnicy do 1,2 m z utylizacją nieczystości - letnie</t>
  </si>
  <si>
    <t>Czyszczenie studni rewizyjnej wraz z osadnikiem o średnicy do 1,2 m z utylizacją nieczystości - zimowe</t>
  </si>
  <si>
    <t>Czyszczenie studni rewizyjnej wraz z osadnikiem o średnicy 1,5 m z utylizacją nieczystości - letnie</t>
  </si>
  <si>
    <t>Czyszczenie studni rewizyjnej wraz z osadnikiem o średnicy 1,5 m z utylizacją nieczystości - zimowe</t>
  </si>
  <si>
    <t>Czyszczenie studni rewizyjnej wraz z osadnikiem o średnicy 2,0 m z utylizacją nieczystości - letnie</t>
  </si>
  <si>
    <t>Czyszczenie studni rewizyjnej wraz z osadnikiem o średnicy 2,0 m z utylizacją nieczystości - zimowe</t>
  </si>
  <si>
    <t>Czyszczenie  studzienki ściekowej wraz z osadnikiem i wpustem ulicznym oraz z przykanalikiem z utylizacją nieczystości - letnie</t>
  </si>
  <si>
    <t>Czyszczenie  studzienki ściekowej wraz z osadnikiem i wpustem ulicznym oraz z przykanalikiem z utylizacją nieczystości - zimowe</t>
  </si>
  <si>
    <t>Wykonanie przeglądu i czyszczenia układu podczyszczającego:
- separator, 
- osadnik,
- wylot
z utylizacją nieczystości i wpisami do kart kontroli urządzenia - letnie</t>
  </si>
  <si>
    <t>Wykonanie przeglądu i czyszczenia układu podczyszczającego:
- separator, 
- osadnik,
- wylot
z utylizacją nieczystości i wpisami do kart kontroli urządzenia - zimowe</t>
  </si>
  <si>
    <t xml:space="preserve"> </t>
  </si>
  <si>
    <t>Czyszczenie krat i ścieków przejazdowych wraz z utylizacją nieczystości - letnie</t>
  </si>
  <si>
    <t>Czyszczenie krat i ścieków przejazdowych wraz z utylizacją nieczystości - zimowe</t>
  </si>
  <si>
    <t>OGÓŁEM CENA NETTO ZADANIA (suma poz. II+II opcja ):</t>
  </si>
  <si>
    <t>OGÓŁEM PODATEK VAT (8% od poz. II):</t>
  </si>
  <si>
    <t>OGÓŁEM CENA BRUTTO (suma poz. II - III):</t>
  </si>
  <si>
    <t>Zamawiający zastrzega sobie możliwość zmiany ilości jednostek poszczególnych asortymentów robót i usług w trakcie trwania umowy.</t>
  </si>
  <si>
    <t>Zamawiający wymaga aby cena jednostkowa w zakresie zamówienia podstawowego i zamówienia w ramach opcji była taka sama tzn. nie może się ona różnić co do wartości w zakresie danej grupy. W przypadku zaproponowania różnych cen jednostkowych w zakresie zamówienia podstawowego i zamówienia w ramach opcji dla danej grupy zamawiający odrzuci ofertę jako niezgodną z SWZ.</t>
  </si>
  <si>
    <t>Koszenie traw i chwastów na poboczach dróg z ręcznym podkaszaniem przy znakach drogowych, słupkach prowadzących i pod barierami.</t>
  </si>
  <si>
    <t>Ręczne koszenie traw (separatory, zbiorniki, drzewka- krzewy, płotki herpetofauny, obiekty inżynierskie, ścieki przeciwskarpowe itp.)</t>
  </si>
  <si>
    <t>GRUPA 2 - KOSZENIE TRAW - opcja</t>
  </si>
  <si>
    <t>OGÓŁEM CENA BRUTTO:</t>
  </si>
  <si>
    <t>Montaż ochronnych barier drogowych wraz z kompletem elementów odblaskowych - materiał Wykonawcy</t>
  </si>
  <si>
    <t>Wymiana, naprawa drogowych barierek ochronnych typu U-11a, U-12a, błotochrony, dł. do 2 m - materiał Wykonawcy</t>
  </si>
  <si>
    <t>Pionowe znaki drogowe-słupki z rur stalowych (demontaż i montaż nowej rury). - materiał Wykonawcy</t>
  </si>
  <si>
    <t>Pionowe znaki drogowe- znaki zakazu, nakazu, ostrzegawcze, informacyjne i inne (demontaż i montaż) - materiał Wykonawcy</t>
  </si>
  <si>
    <t>Mechaniczne ścinanie poboczy w miejscu ustawienia barier drogowych warstwą powyżej 10 cm z z odwozem urobku na odkład zorganizowany staraniem Wykonawcy</t>
  </si>
  <si>
    <t>Wymiana / naprawa znaku pionowego  (komplet) - znak z folii odblaskowej I generacji - materiał Wykonawcy</t>
  </si>
  <si>
    <t>Wymiana / naprawa znaku pionowego  (komplet) - znak z folii odblaskowej II generacji - materiał Wykonawcy</t>
  </si>
  <si>
    <t>I.3.11</t>
  </si>
  <si>
    <t>Wymiana / naprawa znaku pionowego  (komplet) - znak z folii odblaskowej fluoresencyjnej - materiał Wykonawcy</t>
  </si>
  <si>
    <t>I.3.12</t>
  </si>
  <si>
    <t>Wymiana  znaku pionowego  tarcza - znak z folii odblaskowej I generacji - materiał Wykonawcy</t>
  </si>
  <si>
    <t>I.3.13</t>
  </si>
  <si>
    <t>Wymiana  znaku pionowego  tarcza - znak z folii odblaskowej II generacji - materiał Wykonawcy</t>
  </si>
  <si>
    <t>I.3.14</t>
  </si>
  <si>
    <t>Wymiana  znaku pionowego  tarcza - znak z folii odblaskowej fluoresencyjnej - materiał Wykonawcy</t>
  </si>
  <si>
    <t>I.3.15</t>
  </si>
  <si>
    <t>Wymiana  słupka do znaku pionowego - materiał Wykonawcy</t>
  </si>
  <si>
    <t>I.3.16</t>
  </si>
  <si>
    <t>Wymiana tablicy drogowskazowej z folii odblaskowej - materiał Wykonawcy</t>
  </si>
  <si>
    <t>I.3.17</t>
  </si>
  <si>
    <t>Uzupełnienie słupka prowadzącego samopionującego U-1 z elementem odblaskowym - materiał Wykonawcy</t>
  </si>
  <si>
    <t>I.3.18</t>
  </si>
  <si>
    <t>Demontaż i montaż nowego znaku aktywnego C-9 z pylonem aktywnym U-5c i słupkiem stalowym (komplet) – materiał Wykonawcy</t>
  </si>
  <si>
    <t>GRUPA 3 - REMONT OZNAKOWANIA I ELEMENTÓW BEZPIECZEŃSTWA RUCHU DROGOWEGO (BARIERY, SŁUPKI) - opcja</t>
  </si>
  <si>
    <t>OGÓŁEM PODATEK VAT (23% od poz. II):</t>
  </si>
  <si>
    <t>TABELA ELEMENTÓW ROZLICZENIOWYCH - 2026 ROK</t>
  </si>
  <si>
    <t>GRUPA 4 - USŁUGI SPRZĘTOWE - opcja</t>
  </si>
  <si>
    <t>GRUPA 5 - Drobne usługi związane z naprawą i uprzątnięciem pasa drogowego</t>
  </si>
  <si>
    <t>I</t>
  </si>
  <si>
    <t>Drobne usługi związane z ręcznym awaryjnym uprzątnięciem i naprawami pasa drogowego po godzinie 15,00 (od poniedziałku do piątku) i w dni wolne od pracy polegające na:
- ręcznym uprzątnięciu z jezdni i pobocza nieczystości w postaci nadmiaru błota, gruntu, przewożonych materiałów np. beton, gruz, drewno  i innych zanieczyszczeń nie chemicznych
- ręcznym wygrodzenie uszkodzonych elementów i części pasa drogi z tymczasowym oznakowaniem np. barierki, wyrwy w poboczu, uszkodzenie studzienek kanalizacyjnych,
- ręczne czasowe ustawienie znaków drogowych w miejscach zagrożonych do chwili ustawienia nowych przez zarząd drogi 
- ręczne usunięcie powalonych drzew (wiatrołomów)  z jezdni i z pobocza i pozostawienie w pasie drogowym
- ręczne łatanie ubytków nawierzchni masą na zimo przekazaną przez Zamawiającego</t>
  </si>
  <si>
    <t>roboczo godz.</t>
  </si>
  <si>
    <t>III</t>
  </si>
  <si>
    <t>IV</t>
  </si>
  <si>
    <t>GRUPA 5 - Drobne usługi związane z naprawą i uprzątnięciem pasa drogowego - opcja</t>
  </si>
  <si>
    <t xml:space="preserve"> GRUPA 6 - Utrzymanie elementów korpusu drogowego</t>
  </si>
  <si>
    <r>
      <t>m</t>
    </r>
    <r>
      <rPr>
        <vertAlign val="superscript"/>
        <sz val="12"/>
        <rFont val="Calibri"/>
        <family val="2"/>
        <charset val="238"/>
        <scheme val="minor"/>
      </rPr>
      <t>2</t>
    </r>
  </si>
  <si>
    <t>Remont istniejącego umocnienia skarp z elementów prefabrykowanych wraz z rozbiórką i podsypką z betonu C8/10</t>
  </si>
  <si>
    <t xml:space="preserve">Umocnienie skarp rowu płytami ażurowymi na podsypce z betonu C8/10 </t>
  </si>
  <si>
    <r>
      <t>m</t>
    </r>
    <r>
      <rPr>
        <vertAlign val="superscript"/>
        <sz val="12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/>
    </r>
  </si>
  <si>
    <t>Umocnienie skarp nasypu elementami żelbetowymi typu L o wymiarach 
105x70x100cm na ławie z betonu C16.20 gr. 15cm</t>
  </si>
  <si>
    <t xml:space="preserve">Ustawienie obrzeży betonowych 1,0*0,3*0,08 m, na ławie betonowej C12/15 z oporem  </t>
  </si>
  <si>
    <t xml:space="preserve">Ustawienie krawężników betonowych 1,0*0,3*0,2 m na ławie betonowej C16/20 z oporem </t>
  </si>
  <si>
    <t xml:space="preserve">Ustawienie krawężników kamiennych 1,0*0,3*0,2 m na ławie betonowej C16/20 z oporem </t>
  </si>
  <si>
    <t>Wymiana krawężnika kamiennego  1,0*0,3*0,2 m na ławie betonowej C16/20 z oporem wraz z rozbiórką.</t>
  </si>
  <si>
    <t>Wymiana krawężnika betonowego  1,0*0,3*0,2 m na ławie betonowej C16/20 z oporem wraz z rozbiórką.</t>
  </si>
  <si>
    <t>Wymiana obrzeża betonowego 1,0*0,3*0,08 m na podsypce cementowo-piaskowej wraz z rozbiórką.</t>
  </si>
  <si>
    <t>Wymiana obrzeża betonowego 1,0*0,3*0,08 m na ławie betonowej C12/15 wraz z rozbiórką.</t>
  </si>
  <si>
    <t>Regulacja krawężnika betonowego  1,0*0,3*0,2 m, kamiennego na ławie betonowej C16/20</t>
  </si>
  <si>
    <t>Regulacja obrzeży betonowych na ławie betonowej C12/15</t>
  </si>
  <si>
    <t xml:space="preserve">Wykonanie elementów betonowych np. ławy pod krawężnik i obrzeże z betonu C 16/20. </t>
  </si>
  <si>
    <t>Remont ubytków wnawierzchni masą na zimno (materiał wykonawcy) - grubość do 4 cm</t>
  </si>
  <si>
    <t>Remont ubytków wnawierzchni masą na zimno (materiał wykonawcy) - grubość do 8 cm</t>
  </si>
  <si>
    <t>Rozbiórka nawierzchni jezdni z masy min.-bit., gr. do 10 cm</t>
  </si>
  <si>
    <t>Rozbiórka podbudowy tłuczniowej, gr. do 25 cm</t>
  </si>
  <si>
    <t>Wykonanie nawierzchni jezdni z masy bitumicznej gr. do 10 cm</t>
  </si>
  <si>
    <t>Wykonanie podbudowy tłuczniowej, gr. do 10 cm</t>
  </si>
  <si>
    <t>II.6.1</t>
  </si>
  <si>
    <t>przełożenie płyt betonowych na podsypce cem-piask gr 4cm - wraz z rozbiórką</t>
  </si>
  <si>
    <r>
      <t>m</t>
    </r>
    <r>
      <rPr>
        <vertAlign val="superscript"/>
        <sz val="9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/>
    </r>
  </si>
  <si>
    <t>II.6.2</t>
  </si>
  <si>
    <t>przełożenie kostki betonowej na podsypce cem-piask gr 4cm - wraz z rozbiórką</t>
  </si>
  <si>
    <t>II.6.3</t>
  </si>
  <si>
    <t>przełożenie kostki kamiennej na podsypce cem-piask gr do 10 cm - wraz z rozbiórka</t>
  </si>
  <si>
    <t>II.6.4</t>
  </si>
  <si>
    <t>przełożenie kostki kamiennej na podbudowie z betonu C25/30 – (pierścienie rond) - wraz z rozbiórką</t>
  </si>
  <si>
    <t>III.6.1</t>
  </si>
  <si>
    <t>płyty betonowe na podsypce cem-piask gr 4cm - wraz z rozbiórką</t>
  </si>
  <si>
    <t>III.6.2</t>
  </si>
  <si>
    <t>kostkę betonowa gr. 6 cm na podsypce cem-piask gr 4cm - wraz z rozbiórką</t>
  </si>
  <si>
    <t>III.6.3</t>
  </si>
  <si>
    <t>kostkę betonowa gr. 8 cm na podsypce cem-piask gr 4cm - wraz z rozbiórką</t>
  </si>
  <si>
    <t>III.6.4</t>
  </si>
  <si>
    <t>kostkę kamienna na podbudowie z betonu C25/30 - wraz z rozbiórką</t>
  </si>
  <si>
    <t>IV.6.1</t>
  </si>
  <si>
    <t>IV.6.2</t>
  </si>
  <si>
    <t>IV.6.3</t>
  </si>
  <si>
    <t>odmulanie rowów do głębokości 30cm z odwozem urobku na odkład zorganizowany staraniem Wykonawcy</t>
  </si>
  <si>
    <t>IV.6.4</t>
  </si>
  <si>
    <t>odmulanie rowów do głębokości 50cm z odwozem urobku na odkład zorganizowany staraniem Wykonawcy</t>
  </si>
  <si>
    <t>V.6.1</t>
  </si>
  <si>
    <t>V.6.2</t>
  </si>
  <si>
    <t>V.6.3</t>
  </si>
  <si>
    <t>Regulacja pionowa kratki ściekowej</t>
  </si>
  <si>
    <t>V.6.4</t>
  </si>
  <si>
    <t>Regulacja pionowa pokrywy studni rewizyjnej</t>
  </si>
  <si>
    <t>V.6.5</t>
  </si>
  <si>
    <t>Wymiana kratki ściekowej D-400</t>
  </si>
  <si>
    <t>V.6.6</t>
  </si>
  <si>
    <t>Wymiana rusztu kratki ściekowej D-400</t>
  </si>
  <si>
    <t>V.6.7</t>
  </si>
  <si>
    <t>Wymiana kolektora z rur PE/PP fi 500mm z rozbiórką</t>
  </si>
  <si>
    <t>V.6.8</t>
  </si>
  <si>
    <t>wymiana pokrywy studzienki kanalizacyjnej, średnicy 600, klasa B-125, materiał Wykonawcy</t>
  </si>
  <si>
    <t>V.6.9</t>
  </si>
  <si>
    <t>wymiana pokrywy studzienki kanalizacyjnej, średnicy 600, klasa D-400, materiał Wykonawcy</t>
  </si>
  <si>
    <t>V.6.10</t>
  </si>
  <si>
    <t>Wymiana pokrywy studnii rewizyjnej typu ciężkiego klasy D-400, materiał Wykonawcy</t>
  </si>
  <si>
    <t>V.6.11</t>
  </si>
  <si>
    <t>Wymiana pokrywy studnii rewizyjnej typu lekkiego, materiał Wykonawcy</t>
  </si>
  <si>
    <t>V.6.12</t>
  </si>
  <si>
    <t>Wymiana kraty ściekowej z pierścieniem odciążającym i przykanalikiem, typu ciężkiego klasy D-400, materiał Wykonawcy</t>
  </si>
  <si>
    <t>V.6.13</t>
  </si>
  <si>
    <t>Wymiana studni rewizyjnej o średnicy od Fi 1500mm do Fi 2000, komplet</t>
  </si>
  <si>
    <t>V.6.14</t>
  </si>
  <si>
    <t>Wymiana studni ściekowej Fi 500mm - komplet</t>
  </si>
  <si>
    <t>IX.6.1</t>
  </si>
  <si>
    <t>IX.6.2</t>
  </si>
  <si>
    <t>IX.6.3</t>
  </si>
  <si>
    <t>Usunięcie zarośli, krzewów wraz z odwozem i utylizacją</t>
  </si>
  <si>
    <t>IX.6.4</t>
  </si>
  <si>
    <t>Usunięcie odrostów drzew oraz przycinanie gałęzi w pasie drogowym wraz z odwozem i utylizacją</t>
  </si>
  <si>
    <t>IX.6.5</t>
  </si>
  <si>
    <t>Pielęgnacja korony drzew wraz z odwozem i utylizacją</t>
  </si>
  <si>
    <t xml:space="preserve"> GRUPA 6 - Utrzymanie elementów korpusu drogowego - opcja</t>
  </si>
  <si>
    <t>OGÓŁEM PODATEK VAT (suma poz VII+XI VII opcja+XI opcja):</t>
  </si>
  <si>
    <t>Zamawiający zastrzega sobie możliwość zmiany poszczególnych asortymentów robót i usług w trakcie trwania umowy.</t>
  </si>
  <si>
    <t>GRUPA 1 - CZYSZCZENIE NAWIERZCHNI I SPRZĄTANIA PASA DROGOWEGO - OPCJA</t>
  </si>
  <si>
    <r>
      <rPr>
        <b/>
        <sz val="13"/>
        <color rgb="FFFF0000"/>
        <rFont val="Arial"/>
        <family val="2"/>
        <charset val="238"/>
      </rPr>
      <t xml:space="preserve">DW 866 Przejscie graniczne Budomierz  km 17+730-19+572     </t>
    </r>
    <r>
      <rPr>
        <sz val="13"/>
        <color rgb="FFFF0000"/>
        <rFont val="Arial"/>
        <family val="2"/>
        <charset val="238"/>
      </rPr>
      <t xml:space="preserve">                                                   Sprzątanie pasa drogowego ze śmieci łacznie z koszami oraz kontenerami wraz z utylizacją nieczystości -</t>
    </r>
    <r>
      <rPr>
        <b/>
        <sz val="13"/>
        <color rgb="FFFF0000"/>
        <rFont val="Arial"/>
        <family val="2"/>
        <charset val="238"/>
      </rPr>
      <t xml:space="preserve"> długość odcinków dróg z uwzględnieniem krotności sprzątania (poniedziałek i piątek )</t>
    </r>
  </si>
  <si>
    <t>DW 866 Przejscie graniczne Budomierz  km 17+730-19+572                                                        Sprzątanie pasa drogowego ze śmieci łacznie z koszami oraz kontenerami wraz z utylizacją nieczystości - długość odcinków dróg z uwzględnieniem krotności sprzątania (poniedziałek i piątek )</t>
  </si>
  <si>
    <t>I.1.39</t>
  </si>
  <si>
    <t>Kompleksowe letnie utrzymanie dróg wojewódzkich na terenie województwa podkarpackiego w 2026 r. - cz. 3    - RDW Lubaczów</t>
  </si>
  <si>
    <t>Kompleksowe letnie utrzymanie dróg wojewódzkich na terenie województwa podkarpackiego w 2026 r. - cz. 3   - RDW Lubaczów</t>
  </si>
  <si>
    <t>GRUPA 7 - ROBOTY PORZĄDKOWE I UTRZYMANIOWE NA OBIEKTACH MOSTOWYCH</t>
  </si>
  <si>
    <t>Nr SST        
Nr CPV</t>
  </si>
  <si>
    <t>I.7.1</t>
  </si>
  <si>
    <t>D-01.02.05</t>
  </si>
  <si>
    <t>Karczowanie krzewów i zagajników na rowach w obrębie mostów i przepustów</t>
  </si>
  <si>
    <t>I.7.2</t>
  </si>
  <si>
    <t xml:space="preserve">M – 22.63.01.a
M – 25.63.01
M – 26.63.01. </t>
  </si>
  <si>
    <t>Oczyszczenie z piasku, błota i innych zanieczyszczeń elementów mostów z utylizacją odpadów:</t>
  </si>
  <si>
    <t>I.7.3</t>
  </si>
  <si>
    <t>I.7.4</t>
  </si>
  <si>
    <t>- wpustów ściekowych i rur odpływowych
(2 razy x 291 = 582 szt. )
Etap I od podpisania umowy do 30.06.2026
Etap II od 01.07.2026 do 31.10.2026</t>
  </si>
  <si>
    <t>I.7.5</t>
  </si>
  <si>
    <t>- dylatacji i koryt ściekowych
(2razy x 74 = 148 m2)
Etap I od podpisania umowy do 30.06.2026
Etap II od 01.07.2026 do 31.10.2026</t>
  </si>
  <si>
    <t>I.7.6</t>
  </si>
  <si>
    <t xml:space="preserve"> - ław podłożyskowych</t>
  </si>
  <si>
    <t>I.7.7</t>
  </si>
  <si>
    <t>- łożysk stałych i ruchomych (konserwacja)</t>
  </si>
  <si>
    <t>I.7.8</t>
  </si>
  <si>
    <t>-balustrad mostowych i barier energochłonnych
Etap I od podpisania umowy do 30.06.2026
Etap II od 01.07.2026 do 31.10.2026</t>
  </si>
  <si>
    <t>I.7.9</t>
  </si>
  <si>
    <t>- schodów i ścieków naskarpowych</t>
  </si>
  <si>
    <t>I.7.10</t>
  </si>
  <si>
    <t>- mycie i czyszczenie ekranów akustycznych</t>
  </si>
  <si>
    <t>I.7.11</t>
  </si>
  <si>
    <t>D-01.02.06</t>
  </si>
  <si>
    <t>Usunięcie zarośli, krzewów, odrostów drzew z odwozem i utylizacją (2x)
(2 x 1 700 = 3 400)
Termin realizacji:
Etap I od podpisania umowy do 30.06.2026
Etap II od 01.07.2026 do 31.10.2026</t>
  </si>
  <si>
    <t>I.7.12</t>
  </si>
  <si>
    <t>Czyszczenie koryta cieku z odwozem i utylizacją (2x)
(2 x 1 700 = 3 400 )
Termin realizacji:
Etap I od podpisania umowy do 30.06.2026
Etap II od 01.07.2026 do 31.10.2026</t>
  </si>
  <si>
    <t>I.7.13</t>
  </si>
  <si>
    <t xml:space="preserve">Usunięcie zatorów z pni, gałęzi i drągowizny na rowach w obrębie przepustów (lub filarów mostowych)  z odwozem i utylizacją
</t>
  </si>
  <si>
    <t>I.7.14</t>
  </si>
  <si>
    <t>Koszenie traw w obrębie obiektów mostowych (na stożkach i skarpach nasypu 10m przed i za mostem na szerokości mostu + 5m od krawędzi stopy skarpy) z odwozem i utylizacją (2x)
(2 x 43 300 m2 = 86 600 m2 )
Termin realizacji:
Etap I od podpisania umowy do 30.06.2026
Etap II od 01.07.2026 do 31.10.2026</t>
  </si>
  <si>
    <t>I.7.15</t>
  </si>
  <si>
    <t>Zbieranie śmieci w obrębie obiektów mostowych  i ich utylizacja na koszt wykonawcy robót z odwozem i utylizacją (2x)
(2 x 9 200 m2 = 18 400 m2 )
Termin realizacji:
Etap I od podpisania umowy do 30.06.2026
Etap II od 01.07.2026 do 31.10.2026</t>
  </si>
  <si>
    <t>I.7.16</t>
  </si>
  <si>
    <t>Usunięcie zatorów z kamieni w korycie rzeki pod mostem</t>
  </si>
  <si>
    <t>CENA NETTO ZADANIA (suma poz. I.7.1do poz I.7.16):</t>
  </si>
  <si>
    <t>PODATEK VAT (8% od poz. I.7.1do poz I.7.16):</t>
  </si>
  <si>
    <t>CENA BRUTTO (suma poz.I.7.1do poz I.7.16):</t>
  </si>
  <si>
    <t>I.7.17</t>
  </si>
  <si>
    <t xml:space="preserve">D-03.01.03. </t>
  </si>
  <si>
    <t>Odmulenie części przelotowej:</t>
  </si>
  <si>
    <t>- przepust o średnicy do 60 cm</t>
  </si>
  <si>
    <t>- przepust o średnicy do 80 cm</t>
  </si>
  <si>
    <t>- przepust o średnicy do 100 cm</t>
  </si>
  <si>
    <t>- przepust o średnicy do 125 cm</t>
  </si>
  <si>
    <t>- przepust o średnicy do 150 cm</t>
  </si>
  <si>
    <t>- przepust o średnicy do 200 cm</t>
  </si>
  <si>
    <t>- przepust sklepiony</t>
  </si>
  <si>
    <t>Udrożnienie  wodnicy, ścięcie poboczy w obrębie Przepustów (wykop w gruncie kat. I - IV z wywiezieniem urobku)</t>
  </si>
  <si>
    <t>CENA NETTO ZADANIA (suma poz. I.7.17):</t>
  </si>
  <si>
    <t>PODATEK VAT (23% od poz. I.7.17:</t>
  </si>
  <si>
    <t>CENA BRUTTO (suma poz.I.7.17):</t>
  </si>
  <si>
    <t>OGÓŁEM CENA NETTO ZADANIA:</t>
  </si>
  <si>
    <t xml:space="preserve">OGÓŁEM PODATEK VAT </t>
  </si>
  <si>
    <t>OGÓŁEM CENA BRUTTO</t>
  </si>
  <si>
    <t>OGÓŁEM CENA NETTO ZADANIA (suma podstawa+opcja ):</t>
  </si>
  <si>
    <t>OGÓŁEM PODATEK VAT ):</t>
  </si>
  <si>
    <t>OGÓŁEM CENA BRUTTO :</t>
  </si>
  <si>
    <r>
      <t>m</t>
    </r>
    <r>
      <rPr>
        <vertAlign val="superscript"/>
        <sz val="11"/>
        <rFont val="Arial"/>
        <family val="2"/>
        <charset val="238"/>
      </rPr>
      <t>2</t>
    </r>
  </si>
  <si>
    <r>
      <t>- nawierzchni jezdni i chodników (dwukrotne)
(2 razy x 10 542,00 m2 = 21 084,00 m2 )
Termin realizacji:
Etap I od podpisania umowy do 30.06.2026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rFont val="Arial"/>
        <family val="2"/>
        <charset val="238"/>
      </rPr>
      <t>Etap II od 01.07.2026 do 31.10.2026</t>
    </r>
  </si>
  <si>
    <r>
      <t>m</t>
    </r>
    <r>
      <rPr>
        <vertAlign val="superscript"/>
        <sz val="11"/>
        <rFont val="Arial"/>
        <family val="2"/>
        <charset val="238"/>
      </rPr>
      <t>3</t>
    </r>
  </si>
  <si>
    <t>GRUPA 8 - DROBNE REMONTY MOSTÓW I PRZEPUSTÓW</t>
  </si>
  <si>
    <t>I.8.1</t>
  </si>
  <si>
    <t xml:space="preserve">D-06.01.01b </t>
  </si>
  <si>
    <t>Naprawa i uzupełnienie umocnień skarp i stożków nasypów (brukiem, trylinką, płytami ażurowymi itp.) na podsypce cem.-piask. gr. 10 cm (materiał Wykonawcy)</t>
  </si>
  <si>
    <t>I.8.2</t>
  </si>
  <si>
    <t xml:space="preserve">D-03.01.05a </t>
  </si>
  <si>
    <t>Uzupełnienie ubytków betonu w części przelotowej i w ściankach czołowych przepustów betonem klasy C25/30</t>
  </si>
  <si>
    <t>I.8.3</t>
  </si>
  <si>
    <t>Uzupełnienie ubytków betonu konstrukcji nośnej i elementów wyposażenia mostu betonem klasy C30/37 gr do 10 cm wraz z zabezpieczeniem antykorozyjnym zbrojenia</t>
  </si>
  <si>
    <t>I.8.4</t>
  </si>
  <si>
    <t>Uzupełnienie ubytków betonu konstrukcji nośnej i elementów wyposażenia mostu zaprawami niskoskurczowymi PCC wraz z abezpieczeniem antykorozyjnym zbrojenia</t>
  </si>
  <si>
    <t>I.8.5</t>
  </si>
  <si>
    <t>Umocnienie wlotu i wylotu przepustu narzutem kamiennym na zaprawie cementowej (kamień łamany gruby i średni)</t>
  </si>
  <si>
    <t>I.8.6</t>
  </si>
  <si>
    <t>D-01.02.04</t>
  </si>
  <si>
    <t>Rozbiórka zniszczonych betonowych ścianek czołowych przepustów z ich odkopaniem i zasypaniem wykopów (grunt kat. II-IV) - materiał z rozbiórki stanowi własność Wykonawcy</t>
  </si>
  <si>
    <t>I.8.7</t>
  </si>
  <si>
    <t xml:space="preserve">Wykonanie ścianki czołowej przepustu z kamienia łamanego w koszach gabionowych. </t>
  </si>
  <si>
    <t>I.8.8</t>
  </si>
  <si>
    <t xml:space="preserve">Wykonanie zbrojonej ścianki czołowej przepustu z betonu klasy C25/30. </t>
  </si>
  <si>
    <t>Wymiana uszkodzonych elementów części przelotowej przepustów rurowych o średnicy:</t>
  </si>
  <si>
    <t>I.8.9</t>
  </si>
  <si>
    <t>do Ø 60 cm</t>
  </si>
  <si>
    <t>I.8.10</t>
  </si>
  <si>
    <t>- Ø 80 cm</t>
  </si>
  <si>
    <t>I.8.11</t>
  </si>
  <si>
    <t>- Ø 100 cm</t>
  </si>
  <si>
    <t>I.8.12</t>
  </si>
  <si>
    <t>- Ø 125 cm</t>
  </si>
  <si>
    <t>I.8.13</t>
  </si>
  <si>
    <t>- Ø 150 cm</t>
  </si>
  <si>
    <t>I.8.14</t>
  </si>
  <si>
    <t>- Ø 200 cm</t>
  </si>
  <si>
    <t>I.8.15</t>
  </si>
  <si>
    <t>Dosunięcie i utwardzenie w prawidłowej pozycji rur o średnicy do150cm</t>
  </si>
  <si>
    <t>I.8.16</t>
  </si>
  <si>
    <t>Ręczne zasypanie wnęk za ściankami przepustu pospółką, zagęszczenie warstwami gr 20cm</t>
  </si>
  <si>
    <t>I.8.17</t>
  </si>
  <si>
    <t>Wykonanie zabezpieczeń robót przed napływem wody z deseko gr32mm łączonych na styk</t>
  </si>
  <si>
    <t>I.8.18</t>
  </si>
  <si>
    <t>M – 13.01.00</t>
  </si>
  <si>
    <t>Naprawa zniszczonych elementów części przelotowej przepustów wylewanych na mokro (ramowych, sklepionych, itp.) betonem klasy C25/30 - materiał z rozbiórki stanowi własność Wykonawcy</t>
  </si>
  <si>
    <t>I.8.19</t>
  </si>
  <si>
    <t>D-14.02.01.</t>
  </si>
  <si>
    <t>Zabezpieczenie antykorozyjne  uszkodzonych ocynkowanych miejscowo blach falistych przepustów (oczyszczenie z korozji, uzupeł- nienie ubytków, oraz wykonanie nowej powłoki)</t>
  </si>
  <si>
    <t xml:space="preserve">D-08.05.01 </t>
  </si>
  <si>
    <t>Naprawa zniszczonych ścieków skarpowych:</t>
  </si>
  <si>
    <t>I.8.20</t>
  </si>
  <si>
    <t>D-08.05.02</t>
  </si>
  <si>
    <t>Rozbiórka zniszczonych elementów</t>
  </si>
  <si>
    <t>I.8.21</t>
  </si>
  <si>
    <t>D-08.05.03</t>
  </si>
  <si>
    <t>Przełożenie ścieku naskarpowego</t>
  </si>
  <si>
    <t>I.8.22</t>
  </si>
  <si>
    <t>D-08.05.01.10</t>
  </si>
  <si>
    <t>Ułożenie ścieku z betonowych elementów prefabrykowanych gr. 15 cm na uprzednio przygotowanym podłożu z betonu B-15</t>
  </si>
  <si>
    <t>Naprawa elementów powierzchniowego odwodnienia mostu:</t>
  </si>
  <si>
    <t>I.8.23</t>
  </si>
  <si>
    <t>Wymiana uszkodzonej rury kolektora deszczowego Ø 150-300mm</t>
  </si>
  <si>
    <t>I.8.24</t>
  </si>
  <si>
    <t>Wymiana uszkodzonego przykanalika z rur PCV</t>
  </si>
  <si>
    <t>I.8.25</t>
  </si>
  <si>
    <t>M - 22.51.21.12</t>
  </si>
  <si>
    <t>Uzupełnienie ubytków betonu konstrukcji nośnej i elementów wyposażenia mostu zaprawami niskoskurczowymi PCC wraz z zabezpieczeniem antykorozyjnym zbrojenia</t>
  </si>
  <si>
    <t>I.8.26</t>
  </si>
  <si>
    <t>M-30.20.00.00</t>
  </si>
  <si>
    <t>Zabezpieczenie antykorozyjne powierzchni betonowych</t>
  </si>
  <si>
    <t>Balustrady mostowe</t>
  </si>
  <si>
    <t>I.8.27</t>
  </si>
  <si>
    <t>Demontaż i utylizacja zużytej, zakup i ustawienie nowej  stalowej balustrady mostowej z rur, kątowników lub płaskowników</t>
  </si>
  <si>
    <t>I.8.28</t>
  </si>
  <si>
    <t>Demontaż i utylizacja zużytej, zakup i ustawienie nowej aluminiowej balustrady mostowej z rur, kątowników lub płaskowników</t>
  </si>
  <si>
    <t>I.8.29</t>
  </si>
  <si>
    <t xml:space="preserve">Demontaż oraz ponowne ustawienie ochronnych barier drogowych (stalowe, linowe), wraz z uzupełnieniem
brakujących elementów (U1b, śruby, łączniki, zakończenia) – materiał Wykonawcy” 
</t>
  </si>
  <si>
    <t>I.8.30</t>
  </si>
  <si>
    <t>Remont elementów betonowo-stalowej  balustrady mostowej (słupki betonowe, przeciągi stalowe)</t>
  </si>
  <si>
    <t>Zabezpieczenie antykorozyjne stalowych elementów balustrady mostowej:</t>
  </si>
  <si>
    <t>I.8.31</t>
  </si>
  <si>
    <t>Mechaniczne oczyszczenie elementów balustrady do stopnia czystości Sa-3 wg PN-ISO 8501-1</t>
  </si>
  <si>
    <t>ton</t>
  </si>
  <si>
    <t>I.8.32</t>
  </si>
  <si>
    <t>Gruntowanie farbami epoksydowymi ręczne lub natryskiem bezpowietrznym - gr. powłoki 150µm</t>
  </si>
  <si>
    <t>I.8.33</t>
  </si>
  <si>
    <t>Malowanie natryskiem pneumatycznym farbami akrylowymi lub poliuretanowymi (2 w-wy), gr. powłoki 250µm</t>
  </si>
  <si>
    <t>I.8.34</t>
  </si>
  <si>
    <t>Usuwanie graffiti z przyczółków i filarów mostu</t>
  </si>
  <si>
    <t>I.8.35</t>
  </si>
  <si>
    <t>Zabezpieczanie powierzchni przyczółków i filarów mostu farbami anty graffiti</t>
  </si>
  <si>
    <t>D-07.05.02</t>
  </si>
  <si>
    <t>Demontaż i ustawienie barier energochłonnych (materiał Wykonawcy) typu:</t>
  </si>
  <si>
    <t>I.8.36</t>
  </si>
  <si>
    <t>D-07.05.03</t>
  </si>
  <si>
    <t xml:space="preserve">Bariera  drogowa </t>
  </si>
  <si>
    <t xml:space="preserve">Bariera  mostowa </t>
  </si>
  <si>
    <t>I.8.37</t>
  </si>
  <si>
    <t>Demontaż barier U11b w obrębie obiektów mostowych</t>
  </si>
  <si>
    <t>I.8.38</t>
  </si>
  <si>
    <t>Zakup i montaż barier U11b w obrębie obiektów mostowch</t>
  </si>
  <si>
    <t>I.8.39</t>
  </si>
  <si>
    <t xml:space="preserve">M-30.05.02.51.  </t>
  </si>
  <si>
    <t>Wykonanie nawierzchni na chodniku z powłoki poliuratenowo-epoksydowej</t>
  </si>
  <si>
    <t>I.8.40</t>
  </si>
  <si>
    <t>Wykonanie nawierzchni na chodniku powłoka na bazie bitumu</t>
  </si>
  <si>
    <t>I.8.41</t>
  </si>
  <si>
    <t>D-05.03.15</t>
  </si>
  <si>
    <t xml:space="preserve">Wypełnienie szczelin w nawierzchni masą zalewową po ich uprzednim oczyszczeniu  </t>
  </si>
  <si>
    <t>I.8.42</t>
  </si>
  <si>
    <t>Rozebranie i uzupełnie ubytków elementów chodnika w obrębie mostu w zakresie podbudowy w-wa kruszywa o gr. warstwy do 10cm (materiał staraniem Wykonawcy)</t>
  </si>
  <si>
    <t>I.8.43</t>
  </si>
  <si>
    <t>Rozebranie i uzupełnie ubytków elementów chodnika w obrębie mostu w zakresie krawężników (materiał staraniem Wykonawcy)</t>
  </si>
  <si>
    <t>I.8.44</t>
  </si>
  <si>
    <t>Rozebranie i uzupełnie ubytków elementów chodnika w obrębie mostu w zakresie obrzeży (materiał staraniem Wykonawcy)</t>
  </si>
  <si>
    <t>I.8.45</t>
  </si>
  <si>
    <t xml:space="preserve">Rozebranie i uzupełnie ubytków elementów chodnika w obrębie mostu w zakresie nawierzchni z kostki betonowej gr 6-8cm (materiał staraniem Wykonawcy) </t>
  </si>
  <si>
    <t>I.8.46</t>
  </si>
  <si>
    <t>Rozebranie i uzupełnie ubytków elementów chodnika w obrębie mostu w zakresie  nawierzchni z płyt betonowych gr 5-7cm  (materiał staraniem Wykonawcy)</t>
  </si>
  <si>
    <t>I.8.47</t>
  </si>
  <si>
    <t>Rozebranie i uzupełnie ubytków elementów chodnika w obrębie mostu w zakresie  nawierzchni z betonu asfaltowego  (materiał staraniem Wykonawcy)</t>
  </si>
  <si>
    <t>I.8.48</t>
  </si>
  <si>
    <t>Remont części przelotowej przepustów sklepionych wraz z uzupełnieniem kamieni                w ścianach i sklepieniu</t>
  </si>
  <si>
    <t>I.8.49</t>
  </si>
  <si>
    <t>Umocnienia skarp narzutem kamiennym luzem w obrębie mostów i przepustów kamień łamany gruby i średni)</t>
  </si>
  <si>
    <t>I.8.50</t>
  </si>
  <si>
    <t>Uzupełnienie umocnień stożków mostów, wlotów i wylotów przepustów elementami betonowymi lub kamiennymi gr 15cm</t>
  </si>
  <si>
    <t>I.8.51</t>
  </si>
  <si>
    <t>Mechaniczne uzupełnienie nasypu gruntem przepuszczalnym z dokopu z zagęszczeniem warstwami - materiał staraniem Wykonawcy</t>
  </si>
  <si>
    <r>
      <t>m</t>
    </r>
    <r>
      <rPr>
        <vertAlign val="superscript"/>
        <sz val="11"/>
        <rFont val="Arial"/>
        <family val="2"/>
        <charset val="238"/>
      </rPr>
      <t>3</t>
    </r>
    <r>
      <rPr>
        <sz val="11"/>
        <color theme="1"/>
        <rFont val="Calibri"/>
        <family val="2"/>
        <charset val="238"/>
        <scheme val="minor"/>
      </rPr>
      <t/>
    </r>
  </si>
  <si>
    <t>CENA NETTO(suma od poz. I.8.1 do poz I.8.51 ):</t>
  </si>
  <si>
    <t>PODATEK VAT (23% od poz. I.8.1 do poz I.8.51):</t>
  </si>
  <si>
    <t>CENA BRUTTO (suma od poz. I.8.1 do poz I.8.51 ):</t>
  </si>
  <si>
    <t>GRUPA 8 - DROBNE REMONTY MOSTÓW I PRZEPUSTÓW - OPCJA</t>
  </si>
  <si>
    <t>I.8.52</t>
  </si>
  <si>
    <t>OGÓŁEM CENA NETTO ZADANIA (suma zakres podstawowy+opcja):</t>
  </si>
  <si>
    <t>OGÓŁEM PODATEK VAT (suma zakres podstawowy+opcja):</t>
  </si>
  <si>
    <t>OGÓŁEM CENA BRUTTO(suma zakres podstawowy+opcja):</t>
  </si>
  <si>
    <t>Kompleksowe letnie utrzymanie dróg wojewódzkich na terenie województwa podkarpackiego w 2026 r. - cz. 3 - RDW Lubaczów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</si>
</sst>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zł&quot;_-;\-* #,##0.00\ &quot;zł&quot;_-;_-* &quot;-&quot;??\ &quot;zł&quot;_-;_-@_-"/>
    <numFmt numFmtId="43" formatCode="_-* #,##0.00_-;\-* #,##0.00_-;_-* &quot;-&quot;??_-;_-@_-"/>
    <numFmt numFmtId="164" formatCode="_-* #,##0.00\ _z_ł_-;\-* #,##0.00\ _z_ł_-;_-* &quot;-&quot;??\ _z_ł_-;_-@_-"/>
    <numFmt numFmtId="165" formatCode="#,##0.00\ &quot;zł&quot;"/>
    <numFmt numFmtId="166" formatCode="_-* #,##0.00000_-;\-* #,##0.00000_-;_-* &quot;-&quot;??_-;_-@_-"/>
  </numFmts>
  <fonts count="54">
    <font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2"/>
      <name val="Arial CE"/>
      <charset val="238"/>
    </font>
    <font>
      <b/>
      <u/>
      <sz val="12"/>
      <name val="Arial CE"/>
      <charset val="238"/>
    </font>
    <font>
      <sz val="10"/>
      <name val="Arial"/>
      <family val="2"/>
      <charset val="238"/>
    </font>
    <font>
      <sz val="8"/>
      <name val="Calibri"/>
      <family val="2"/>
      <charset val="238"/>
      <scheme val="minor"/>
    </font>
    <font>
      <sz val="14"/>
      <name val="Arial CE"/>
      <charset val="238"/>
    </font>
    <font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1"/>
      <name val="Arial"/>
      <family val="2"/>
      <charset val="238"/>
    </font>
    <font>
      <b/>
      <sz val="14"/>
      <name val="Arial CE"/>
      <charset val="238"/>
    </font>
    <font>
      <sz val="16"/>
      <name val="Arial CE"/>
      <charset val="238"/>
    </font>
    <font>
      <b/>
      <sz val="16"/>
      <name val="Arial CE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charset val="238"/>
      <scheme val="minor"/>
    </font>
    <font>
      <vertAlign val="superscript"/>
      <sz val="12"/>
      <color theme="1"/>
      <name val="Arial"/>
      <family val="2"/>
      <charset val="238"/>
    </font>
    <font>
      <vertAlign val="superscript"/>
      <sz val="12"/>
      <name val="Arial"/>
      <family val="2"/>
      <charset val="238"/>
    </font>
    <font>
      <sz val="10"/>
      <name val="Arial CE"/>
      <family val="2"/>
      <charset val="238"/>
    </font>
    <font>
      <sz val="12"/>
      <color rgb="FFFF0000"/>
      <name val="Arial"/>
      <family val="2"/>
      <charset val="238"/>
    </font>
    <font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vertAlign val="superscript"/>
      <sz val="12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6"/>
      <name val="Arial"/>
      <family val="2"/>
      <charset val="238"/>
    </font>
    <font>
      <b/>
      <sz val="16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  <font>
      <b/>
      <sz val="16"/>
      <color rgb="FF0070C0"/>
      <name val="Arial CE"/>
      <charset val="238"/>
    </font>
    <font>
      <b/>
      <sz val="14"/>
      <color rgb="FF0070C0"/>
      <name val="Arial CE"/>
      <charset val="238"/>
    </font>
    <font>
      <b/>
      <sz val="12"/>
      <color rgb="FF0070C0"/>
      <name val="Arial"/>
      <family val="2"/>
      <charset val="238"/>
    </font>
    <font>
      <sz val="12"/>
      <color rgb="FF0070C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B0F0"/>
      <name val="Calibri"/>
      <family val="2"/>
      <charset val="238"/>
      <scheme val="minor"/>
    </font>
    <font>
      <b/>
      <sz val="12"/>
      <color rgb="FF00B0F0"/>
      <name val="Arial"/>
      <family val="2"/>
      <charset val="238"/>
    </font>
    <font>
      <sz val="9"/>
      <name val="Calibri"/>
      <family val="2"/>
      <charset val="238"/>
      <scheme val="minor"/>
    </font>
    <font>
      <vertAlign val="superscript"/>
      <sz val="9"/>
      <name val="Calibri"/>
      <family val="2"/>
      <charset val="238"/>
      <scheme val="minor"/>
    </font>
    <font>
      <b/>
      <sz val="14"/>
      <name val="Arial"/>
      <family val="2"/>
      <charset val="238"/>
    </font>
    <font>
      <sz val="13"/>
      <color rgb="FFFF0000"/>
      <name val="Arial"/>
      <family val="2"/>
      <charset val="238"/>
    </font>
    <font>
      <b/>
      <sz val="13"/>
      <color rgb="FFFF0000"/>
      <name val="Arial"/>
      <family val="2"/>
      <charset val="238"/>
    </font>
    <font>
      <sz val="13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vertAlign val="superscript"/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sz val="12"/>
      <color rgb="FF00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</fills>
  <borders count="7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7">
    <xf numFmtId="0" fontId="0" fillId="0" borderId="0"/>
    <xf numFmtId="0" fontId="2" fillId="0" borderId="0"/>
    <xf numFmtId="0" fontId="5" fillId="0" borderId="0"/>
    <xf numFmtId="0" fontId="18" fillId="0" borderId="0"/>
    <xf numFmtId="16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0" fontId="19" fillId="0" borderId="0"/>
    <xf numFmtId="0" fontId="18" fillId="0" borderId="0"/>
    <xf numFmtId="0" fontId="2" fillId="0" borderId="0"/>
    <xf numFmtId="0" fontId="20" fillId="5" borderId="0" applyNumberFormat="0" applyBorder="0" applyAlignment="0" applyProtection="0"/>
    <xf numFmtId="0" fontId="23" fillId="0" borderId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0" fontId="18" fillId="0" borderId="0"/>
  </cellStyleXfs>
  <cellXfs count="744">
    <xf numFmtId="0" fontId="0" fillId="0" borderId="0" xfId="0"/>
    <xf numFmtId="4" fontId="0" fillId="0" borderId="0" xfId="0" applyNumberFormat="1" applyAlignment="1">
      <alignment vertical="center"/>
    </xf>
    <xf numFmtId="1" fontId="0" fillId="0" borderId="0" xfId="0" applyNumberFormat="1" applyAlignment="1">
      <alignment horizontal="center" vertical="center"/>
    </xf>
    <xf numFmtId="2" fontId="0" fillId="0" borderId="0" xfId="0" applyNumberFormat="1" applyAlignment="1">
      <alignment vertical="center"/>
    </xf>
    <xf numFmtId="2" fontId="0" fillId="0" borderId="0" xfId="0" applyNumberFormat="1" applyAlignment="1">
      <alignment horizontal="center" vertical="center"/>
    </xf>
    <xf numFmtId="0" fontId="3" fillId="0" borderId="0" xfId="1" applyFont="1" applyAlignment="1">
      <alignment horizontal="center"/>
    </xf>
    <xf numFmtId="0" fontId="3" fillId="0" borderId="0" xfId="1" applyFont="1"/>
    <xf numFmtId="0" fontId="4" fillId="0" borderId="0" xfId="1" applyFont="1"/>
    <xf numFmtId="1" fontId="10" fillId="0" borderId="14" xfId="0" applyNumberFormat="1" applyFont="1" applyBorder="1" applyAlignment="1">
      <alignment horizontal="center" vertical="center"/>
    </xf>
    <xf numFmtId="1" fontId="10" fillId="0" borderId="15" xfId="0" applyNumberFormat="1" applyFont="1" applyBorder="1" applyAlignment="1">
      <alignment horizontal="center" vertical="center"/>
    </xf>
    <xf numFmtId="1" fontId="10" fillId="0" borderId="19" xfId="0" applyNumberFormat="1" applyFont="1" applyBorder="1" applyAlignment="1">
      <alignment horizontal="center" vertical="center"/>
    </xf>
    <xf numFmtId="1" fontId="9" fillId="0" borderId="14" xfId="0" applyNumberFormat="1" applyFont="1" applyBorder="1" applyAlignment="1">
      <alignment horizontal="center" vertical="center"/>
    </xf>
    <xf numFmtId="1" fontId="9" fillId="0" borderId="38" xfId="0" applyNumberFormat="1" applyFont="1" applyBorder="1" applyAlignment="1">
      <alignment horizontal="center" vertical="center"/>
    </xf>
    <xf numFmtId="2" fontId="10" fillId="0" borderId="20" xfId="0" applyNumberFormat="1" applyFont="1" applyBorder="1" applyAlignment="1">
      <alignment vertical="center"/>
    </xf>
    <xf numFmtId="2" fontId="10" fillId="0" borderId="6" xfId="0" applyNumberFormat="1" applyFont="1" applyBorder="1" applyAlignment="1">
      <alignment vertical="center"/>
    </xf>
    <xf numFmtId="2" fontId="10" fillId="0" borderId="6" xfId="0" applyNumberFormat="1" applyFont="1" applyBorder="1" applyAlignment="1">
      <alignment horizontal="center" vertical="center"/>
    </xf>
    <xf numFmtId="3" fontId="10" fillId="0" borderId="6" xfId="0" applyNumberFormat="1" applyFont="1" applyBorder="1" applyAlignment="1">
      <alignment horizontal="center" vertical="center"/>
    </xf>
    <xf numFmtId="4" fontId="10" fillId="0" borderId="25" xfId="0" applyNumberFormat="1" applyFont="1" applyBorder="1" applyAlignment="1">
      <alignment horizontal="center" vertical="center"/>
    </xf>
    <xf numFmtId="2" fontId="10" fillId="0" borderId="31" xfId="0" applyNumberFormat="1" applyFont="1" applyBorder="1" applyAlignment="1">
      <alignment vertical="center"/>
    </xf>
    <xf numFmtId="2" fontId="10" fillId="0" borderId="5" xfId="0" applyNumberFormat="1" applyFont="1" applyBorder="1" applyAlignment="1">
      <alignment vertical="center"/>
    </xf>
    <xf numFmtId="2" fontId="10" fillId="0" borderId="5" xfId="0" applyNumberFormat="1" applyFont="1" applyBorder="1" applyAlignment="1">
      <alignment horizontal="center" vertical="center"/>
    </xf>
    <xf numFmtId="3" fontId="10" fillId="0" borderId="5" xfId="0" applyNumberFormat="1" applyFont="1" applyBorder="1" applyAlignment="1">
      <alignment horizontal="center" vertical="center"/>
    </xf>
    <xf numFmtId="4" fontId="10" fillId="0" borderId="32" xfId="0" applyNumberFormat="1" applyFont="1" applyBorder="1" applyAlignment="1">
      <alignment horizontal="center" vertical="center"/>
    </xf>
    <xf numFmtId="2" fontId="9" fillId="0" borderId="14" xfId="0" applyNumberFormat="1" applyFont="1" applyBorder="1" applyAlignment="1">
      <alignment horizontal="center" vertical="center"/>
    </xf>
    <xf numFmtId="2" fontId="10" fillId="0" borderId="37" xfId="0" applyNumberFormat="1" applyFont="1" applyBorder="1" applyAlignment="1">
      <alignment vertical="center"/>
    </xf>
    <xf numFmtId="2" fontId="10" fillId="0" borderId="14" xfId="0" applyNumberFormat="1" applyFont="1" applyBorder="1" applyAlignment="1">
      <alignment vertical="center"/>
    </xf>
    <xf numFmtId="49" fontId="10" fillId="0" borderId="15" xfId="0" applyNumberFormat="1" applyFont="1" applyBorder="1" applyAlignment="1">
      <alignment horizontal="center" vertical="center"/>
    </xf>
    <xf numFmtId="2" fontId="10" fillId="0" borderId="15" xfId="0" applyNumberFormat="1" applyFont="1" applyBorder="1" applyAlignment="1">
      <alignment vertical="center"/>
    </xf>
    <xf numFmtId="2" fontId="10" fillId="0" borderId="15" xfId="0" applyNumberFormat="1" applyFont="1" applyBorder="1" applyAlignment="1">
      <alignment horizontal="center" vertical="center"/>
    </xf>
    <xf numFmtId="3" fontId="10" fillId="0" borderId="15" xfId="0" applyNumberFormat="1" applyFont="1" applyBorder="1" applyAlignment="1">
      <alignment horizontal="center" vertical="center"/>
    </xf>
    <xf numFmtId="4" fontId="10" fillId="0" borderId="16" xfId="0" applyNumberFormat="1" applyFont="1" applyBorder="1" applyAlignment="1">
      <alignment horizontal="center" vertical="center"/>
    </xf>
    <xf numFmtId="2" fontId="10" fillId="0" borderId="26" xfId="0" applyNumberFormat="1" applyFont="1" applyBorder="1" applyAlignment="1">
      <alignment vertical="center"/>
    </xf>
    <xf numFmtId="2" fontId="10" fillId="0" borderId="43" xfId="0" applyNumberFormat="1" applyFont="1" applyBorder="1" applyAlignment="1">
      <alignment vertical="center"/>
    </xf>
    <xf numFmtId="2" fontId="10" fillId="0" borderId="44" xfId="0" applyNumberFormat="1" applyFont="1" applyBorder="1" applyAlignment="1">
      <alignment vertical="center"/>
    </xf>
    <xf numFmtId="2" fontId="10" fillId="0" borderId="44" xfId="0" applyNumberFormat="1" applyFont="1" applyBorder="1" applyAlignment="1">
      <alignment horizontal="center" vertical="center"/>
    </xf>
    <xf numFmtId="3" fontId="10" fillId="0" borderId="44" xfId="0" applyNumberFormat="1" applyFont="1" applyBorder="1" applyAlignment="1">
      <alignment horizontal="center" vertical="center"/>
    </xf>
    <xf numFmtId="4" fontId="10" fillId="0" borderId="44" xfId="0" applyNumberFormat="1" applyFont="1" applyBorder="1" applyAlignment="1">
      <alignment horizontal="center" vertical="center"/>
    </xf>
    <xf numFmtId="4" fontId="10" fillId="0" borderId="45" xfId="0" applyNumberFormat="1" applyFont="1" applyBorder="1" applyAlignment="1">
      <alignment horizontal="center" vertical="center"/>
    </xf>
    <xf numFmtId="2" fontId="10" fillId="0" borderId="4" xfId="0" applyNumberFormat="1" applyFont="1" applyBorder="1" applyAlignment="1">
      <alignment vertical="center"/>
    </xf>
    <xf numFmtId="2" fontId="10" fillId="0" borderId="4" xfId="0" applyNumberFormat="1" applyFont="1" applyBorder="1" applyAlignment="1">
      <alignment horizontal="center" vertical="center"/>
    </xf>
    <xf numFmtId="3" fontId="10" fillId="0" borderId="4" xfId="0" applyNumberFormat="1" applyFont="1" applyBorder="1" applyAlignment="1">
      <alignment horizontal="center" vertical="center"/>
    </xf>
    <xf numFmtId="4" fontId="10" fillId="0" borderId="4" xfId="0" applyNumberFormat="1" applyFont="1" applyBorder="1" applyAlignment="1">
      <alignment horizontal="center" vertical="center"/>
    </xf>
    <xf numFmtId="4" fontId="10" fillId="0" borderId="21" xfId="0" applyNumberFormat="1" applyFont="1" applyBorder="1" applyAlignment="1">
      <alignment horizontal="center" vertical="center"/>
    </xf>
    <xf numFmtId="2" fontId="10" fillId="0" borderId="22" xfId="0" applyNumberFormat="1" applyFont="1" applyBorder="1" applyAlignment="1">
      <alignment vertical="center"/>
    </xf>
    <xf numFmtId="2" fontId="10" fillId="0" borderId="42" xfId="0" applyNumberFormat="1" applyFont="1" applyBorder="1" applyAlignment="1">
      <alignment horizontal="left" vertical="center" wrapText="1"/>
    </xf>
    <xf numFmtId="2" fontId="10" fillId="0" borderId="42" xfId="0" applyNumberFormat="1" applyFont="1" applyBorder="1" applyAlignment="1">
      <alignment horizontal="center" vertical="center"/>
    </xf>
    <xf numFmtId="3" fontId="10" fillId="0" borderId="42" xfId="0" applyNumberFormat="1" applyFont="1" applyBorder="1" applyAlignment="1">
      <alignment horizontal="center" vertical="center"/>
    </xf>
    <xf numFmtId="4" fontId="10" fillId="0" borderId="42" xfId="0" applyNumberFormat="1" applyFont="1" applyBorder="1" applyAlignment="1">
      <alignment horizontal="center" vertical="center"/>
    </xf>
    <xf numFmtId="4" fontId="10" fillId="0" borderId="23" xfId="0" applyNumberFormat="1" applyFont="1" applyBorder="1" applyAlignment="1">
      <alignment horizontal="center" vertical="center"/>
    </xf>
    <xf numFmtId="2" fontId="10" fillId="0" borderId="24" xfId="0" applyNumberFormat="1" applyFont="1" applyBorder="1" applyAlignment="1">
      <alignment vertical="center"/>
    </xf>
    <xf numFmtId="2" fontId="10" fillId="0" borderId="4" xfId="0" applyNumberFormat="1" applyFont="1" applyBorder="1" applyAlignment="1">
      <alignment horizontal="center" vertical="center" wrapText="1"/>
    </xf>
    <xf numFmtId="2" fontId="10" fillId="0" borderId="6" xfId="0" applyNumberFormat="1" applyFont="1" applyBorder="1" applyAlignment="1">
      <alignment vertical="center" wrapText="1"/>
    </xf>
    <xf numFmtId="4" fontId="10" fillId="0" borderId="6" xfId="0" applyNumberFormat="1" applyFont="1" applyBorder="1" applyAlignment="1">
      <alignment horizontal="center" vertical="center"/>
    </xf>
    <xf numFmtId="2" fontId="10" fillId="0" borderId="4" xfId="0" applyNumberFormat="1" applyFont="1" applyBorder="1" applyAlignment="1">
      <alignment vertical="center" wrapText="1"/>
    </xf>
    <xf numFmtId="49" fontId="10" fillId="0" borderId="4" xfId="0" applyNumberFormat="1" applyFont="1" applyBorder="1" applyAlignment="1">
      <alignment horizontal="center" vertical="center" wrapText="1"/>
    </xf>
    <xf numFmtId="49" fontId="10" fillId="0" borderId="42" xfId="0" applyNumberFormat="1" applyFont="1" applyBorder="1" applyAlignment="1">
      <alignment horizontal="center" vertical="center" wrapText="1"/>
    </xf>
    <xf numFmtId="2" fontId="10" fillId="0" borderId="42" xfId="0" applyNumberFormat="1" applyFont="1" applyBorder="1" applyAlignment="1">
      <alignment vertical="center" wrapText="1"/>
    </xf>
    <xf numFmtId="2" fontId="9" fillId="0" borderId="24" xfId="0" applyNumberFormat="1" applyFont="1" applyBorder="1" applyAlignment="1">
      <alignment horizontal="center" vertical="center"/>
    </xf>
    <xf numFmtId="2" fontId="9" fillId="0" borderId="20" xfId="0" applyNumberFormat="1" applyFont="1" applyBorder="1" applyAlignment="1">
      <alignment horizontal="center" vertical="center"/>
    </xf>
    <xf numFmtId="2" fontId="9" fillId="0" borderId="22" xfId="0" applyNumberFormat="1" applyFont="1" applyBorder="1" applyAlignment="1">
      <alignment horizontal="center" vertical="center"/>
    </xf>
    <xf numFmtId="4" fontId="9" fillId="0" borderId="23" xfId="0" applyNumberFormat="1" applyFont="1" applyBorder="1" applyAlignment="1">
      <alignment horizontal="center" vertical="center"/>
    </xf>
    <xf numFmtId="2" fontId="13" fillId="0" borderId="4" xfId="0" applyNumberFormat="1" applyFont="1" applyBorder="1" applyAlignment="1">
      <alignment vertical="center" wrapText="1"/>
    </xf>
    <xf numFmtId="0" fontId="14" fillId="0" borderId="4" xfId="0" applyFont="1" applyBorder="1" applyAlignment="1">
      <alignment horizontal="center" vertical="center"/>
    </xf>
    <xf numFmtId="2" fontId="13" fillId="0" borderId="5" xfId="0" applyNumberFormat="1" applyFont="1" applyBorder="1" applyAlignment="1">
      <alignment vertical="center"/>
    </xf>
    <xf numFmtId="2" fontId="13" fillId="0" borderId="5" xfId="0" applyNumberFormat="1" applyFont="1" applyBorder="1" applyAlignment="1">
      <alignment horizontal="center" vertical="center"/>
    </xf>
    <xf numFmtId="3" fontId="13" fillId="0" borderId="5" xfId="0" applyNumberFormat="1" applyFont="1" applyBorder="1" applyAlignment="1">
      <alignment horizontal="center" vertical="center"/>
    </xf>
    <xf numFmtId="4" fontId="13" fillId="0" borderId="5" xfId="0" applyNumberFormat="1" applyFont="1" applyBorder="1" applyAlignment="1">
      <alignment horizontal="center" vertical="center"/>
    </xf>
    <xf numFmtId="4" fontId="13" fillId="0" borderId="32" xfId="0" applyNumberFormat="1" applyFont="1" applyBorder="1" applyAlignment="1">
      <alignment horizontal="center" vertical="center"/>
    </xf>
    <xf numFmtId="2" fontId="13" fillId="0" borderId="4" xfId="0" applyNumberFormat="1" applyFont="1" applyBorder="1" applyAlignment="1">
      <alignment horizontal="center" vertical="center"/>
    </xf>
    <xf numFmtId="3" fontId="13" fillId="0" borderId="4" xfId="0" applyNumberFormat="1" applyFont="1" applyBorder="1" applyAlignment="1">
      <alignment horizontal="center" vertical="center"/>
    </xf>
    <xf numFmtId="4" fontId="13" fillId="0" borderId="4" xfId="0" applyNumberFormat="1" applyFont="1" applyBorder="1" applyAlignment="1">
      <alignment horizontal="center" vertical="center"/>
    </xf>
    <xf numFmtId="4" fontId="13" fillId="0" borderId="21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 wrapText="1"/>
    </xf>
    <xf numFmtId="0" fontId="5" fillId="0" borderId="42" xfId="0" applyFont="1" applyBorder="1" applyAlignment="1">
      <alignment horizontal="center" vertical="center" wrapText="1"/>
    </xf>
    <xf numFmtId="4" fontId="13" fillId="0" borderId="15" xfId="0" applyNumberFormat="1" applyFont="1" applyBorder="1" applyAlignment="1">
      <alignment horizontal="center" vertical="center"/>
    </xf>
    <xf numFmtId="49" fontId="14" fillId="0" borderId="33" xfId="0" applyNumberFormat="1" applyFont="1" applyBorder="1" applyAlignment="1">
      <alignment horizontal="center" vertical="center" wrapText="1"/>
    </xf>
    <xf numFmtId="2" fontId="13" fillId="0" borderId="5" xfId="0" applyNumberFormat="1" applyFont="1" applyBorder="1" applyAlignment="1">
      <alignment vertical="center" wrapText="1"/>
    </xf>
    <xf numFmtId="4" fontId="13" fillId="0" borderId="6" xfId="0" applyNumberFormat="1" applyFont="1" applyBorder="1" applyAlignment="1">
      <alignment horizontal="center" vertical="center"/>
    </xf>
    <xf numFmtId="2" fontId="1" fillId="0" borderId="0" xfId="0" applyNumberFormat="1" applyFont="1" applyAlignment="1">
      <alignment vertical="center"/>
    </xf>
    <xf numFmtId="2" fontId="0" fillId="2" borderId="0" xfId="0" applyNumberFormat="1" applyFill="1" applyAlignment="1">
      <alignment horizontal="center" vertical="center"/>
    </xf>
    <xf numFmtId="0" fontId="0" fillId="3" borderId="0" xfId="0" applyFill="1"/>
    <xf numFmtId="0" fontId="0" fillId="4" borderId="0" xfId="0" applyFill="1"/>
    <xf numFmtId="0" fontId="10" fillId="0" borderId="0" xfId="0" applyFont="1" applyAlignment="1">
      <alignment horizontal="center" vertical="center" wrapText="1"/>
    </xf>
    <xf numFmtId="4" fontId="10" fillId="0" borderId="0" xfId="0" applyNumberFormat="1" applyFont="1" applyAlignment="1">
      <alignment horizontal="center" vertical="center" wrapText="1"/>
    </xf>
    <xf numFmtId="0" fontId="15" fillId="0" borderId="0" xfId="1" applyFont="1" applyAlignment="1">
      <alignment horizontal="center" vertical="center"/>
    </xf>
    <xf numFmtId="0" fontId="16" fillId="0" borderId="0" xfId="1" applyFont="1" applyAlignment="1">
      <alignment horizontal="center" vertical="center"/>
    </xf>
    <xf numFmtId="2" fontId="9" fillId="0" borderId="0" xfId="0" applyNumberFormat="1" applyFont="1" applyAlignment="1">
      <alignment horizontal="center" vertical="center"/>
    </xf>
    <xf numFmtId="2" fontId="9" fillId="0" borderId="0" xfId="0" applyNumberFormat="1" applyFont="1" applyAlignment="1">
      <alignment horizontal="right" vertical="center"/>
    </xf>
    <xf numFmtId="4" fontId="9" fillId="0" borderId="0" xfId="0" applyNumberFormat="1" applyFont="1" applyAlignment="1">
      <alignment horizontal="center" vertical="center"/>
    </xf>
    <xf numFmtId="2" fontId="9" fillId="2" borderId="0" xfId="0" applyNumberFormat="1" applyFont="1" applyFill="1" applyAlignment="1">
      <alignment horizontal="center" vertical="center" wrapText="1"/>
    </xf>
    <xf numFmtId="2" fontId="9" fillId="0" borderId="0" xfId="0" applyNumberFormat="1" applyFont="1" applyAlignment="1">
      <alignment horizontal="center" vertical="center" wrapText="1"/>
    </xf>
    <xf numFmtId="2" fontId="9" fillId="3" borderId="0" xfId="0" applyNumberFormat="1" applyFont="1" applyFill="1" applyAlignment="1">
      <alignment horizontal="center" vertical="center" wrapText="1"/>
    </xf>
    <xf numFmtId="2" fontId="9" fillId="4" borderId="0" xfId="0" applyNumberFormat="1" applyFont="1" applyFill="1" applyAlignment="1">
      <alignment horizontal="center" vertical="center" wrapText="1"/>
    </xf>
    <xf numFmtId="2" fontId="10" fillId="0" borderId="0" xfId="0" applyNumberFormat="1" applyFont="1" applyAlignment="1">
      <alignment horizontal="center" vertical="center"/>
    </xf>
    <xf numFmtId="0" fontId="13" fillId="0" borderId="0" xfId="11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/>
    </xf>
    <xf numFmtId="0" fontId="10" fillId="0" borderId="0" xfId="0" applyFont="1"/>
    <xf numFmtId="3" fontId="10" fillId="2" borderId="0" xfId="0" applyNumberFormat="1" applyFont="1" applyFill="1" applyAlignment="1">
      <alignment horizontal="center" vertical="center"/>
    </xf>
    <xf numFmtId="4" fontId="13" fillId="2" borderId="0" xfId="0" applyNumberFormat="1" applyFont="1" applyFill="1" applyAlignment="1">
      <alignment horizontal="center" vertical="center"/>
    </xf>
    <xf numFmtId="4" fontId="10" fillId="2" borderId="0" xfId="0" applyNumberFormat="1" applyFont="1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4" fontId="10" fillId="3" borderId="0" xfId="0" applyNumberFormat="1" applyFont="1" applyFill="1" applyAlignment="1">
      <alignment horizontal="center" vertical="center"/>
    </xf>
    <xf numFmtId="4" fontId="0" fillId="4" borderId="0" xfId="0" applyNumberFormat="1" applyFill="1" applyAlignment="1">
      <alignment vertical="center"/>
    </xf>
    <xf numFmtId="4" fontId="10" fillId="4" borderId="0" xfId="0" applyNumberFormat="1" applyFont="1" applyFill="1" applyAlignment="1">
      <alignment horizontal="center" vertical="center"/>
    </xf>
    <xf numFmtId="4" fontId="9" fillId="2" borderId="0" xfId="0" applyNumberFormat="1" applyFont="1" applyFill="1" applyAlignment="1">
      <alignment horizontal="center" vertical="center"/>
    </xf>
    <xf numFmtId="4" fontId="9" fillId="3" borderId="0" xfId="0" applyNumberFormat="1" applyFont="1" applyFill="1" applyAlignment="1">
      <alignment horizontal="center" vertical="center"/>
    </xf>
    <xf numFmtId="4" fontId="9" fillId="4" borderId="0" xfId="0" applyNumberFormat="1" applyFont="1" applyFill="1" applyAlignment="1">
      <alignment horizontal="center" vertical="center"/>
    </xf>
    <xf numFmtId="3" fontId="10" fillId="0" borderId="0" xfId="0" applyNumberFormat="1" applyFont="1" applyAlignment="1">
      <alignment vertical="center" wrapText="1"/>
    </xf>
    <xf numFmtId="2" fontId="26" fillId="0" borderId="0" xfId="0" applyNumberFormat="1" applyFont="1" applyAlignment="1">
      <alignment vertical="center"/>
    </xf>
    <xf numFmtId="2" fontId="10" fillId="0" borderId="0" xfId="0" applyNumberFormat="1" applyFont="1" applyAlignment="1">
      <alignment vertical="center"/>
    </xf>
    <xf numFmtId="0" fontId="17" fillId="0" borderId="0" xfId="1" applyFont="1" applyAlignment="1">
      <alignment vertical="center"/>
    </xf>
    <xf numFmtId="0" fontId="16" fillId="0" borderId="0" xfId="1" applyFont="1" applyAlignment="1">
      <alignment vertical="center"/>
    </xf>
    <xf numFmtId="0" fontId="0" fillId="0" borderId="0" xfId="0" applyAlignment="1">
      <alignment horizontal="center" vertical="center"/>
    </xf>
    <xf numFmtId="4" fontId="10" fillId="0" borderId="0" xfId="0" applyNumberFormat="1" applyFont="1" applyAlignment="1">
      <alignment horizontal="center" vertical="center"/>
    </xf>
    <xf numFmtId="0" fontId="13" fillId="0" borderId="4" xfId="0" applyFont="1" applyBorder="1" applyAlignment="1">
      <alignment horizontal="left" vertical="center" wrapText="1"/>
    </xf>
    <xf numFmtId="0" fontId="13" fillId="0" borderId="42" xfId="0" applyFont="1" applyBorder="1" applyAlignment="1">
      <alignment horizontal="left" vertical="center" wrapText="1"/>
    </xf>
    <xf numFmtId="3" fontId="10" fillId="0" borderId="0" xfId="0" applyNumberFormat="1" applyFont="1" applyAlignment="1">
      <alignment horizontal="center" vertical="center" wrapText="1"/>
    </xf>
    <xf numFmtId="2" fontId="1" fillId="0" borderId="53" xfId="0" applyNumberFormat="1" applyFont="1" applyBorder="1" applyAlignment="1">
      <alignment vertical="center"/>
    </xf>
    <xf numFmtId="1" fontId="9" fillId="0" borderId="0" xfId="0" applyNumberFormat="1" applyFont="1" applyAlignment="1">
      <alignment vertical="center" wrapText="1"/>
    </xf>
    <xf numFmtId="0" fontId="13" fillId="0" borderId="4" xfId="12" applyFont="1" applyBorder="1" applyAlignment="1">
      <alignment horizontal="left" vertical="center" wrapText="1"/>
    </xf>
    <xf numFmtId="2" fontId="9" fillId="0" borderId="0" xfId="0" applyNumberFormat="1" applyFont="1" applyAlignment="1">
      <alignment vertical="center"/>
    </xf>
    <xf numFmtId="2" fontId="10" fillId="0" borderId="14" xfId="0" applyNumberFormat="1" applyFont="1" applyBorder="1" applyAlignment="1">
      <alignment horizontal="center" vertical="center"/>
    </xf>
    <xf numFmtId="1" fontId="9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26" fillId="0" borderId="0" xfId="0" applyFont="1" applyAlignment="1">
      <alignment horizontal="center" vertical="center" wrapText="1"/>
    </xf>
    <xf numFmtId="0" fontId="25" fillId="0" borderId="0" xfId="0" applyFont="1" applyAlignment="1">
      <alignment vertical="center" wrapText="1"/>
    </xf>
    <xf numFmtId="3" fontId="10" fillId="0" borderId="43" xfId="0" applyNumberFormat="1" applyFont="1" applyBorder="1" applyAlignment="1">
      <alignment horizontal="center" vertical="center" wrapText="1"/>
    </xf>
    <xf numFmtId="4" fontId="10" fillId="0" borderId="45" xfId="0" applyNumberFormat="1" applyFont="1" applyBorder="1" applyAlignment="1">
      <alignment horizontal="center" vertical="center" wrapText="1"/>
    </xf>
    <xf numFmtId="4" fontId="10" fillId="0" borderId="21" xfId="0" applyNumberFormat="1" applyFont="1" applyBorder="1" applyAlignment="1">
      <alignment horizontal="center" vertical="center" wrapText="1"/>
    </xf>
    <xf numFmtId="2" fontId="13" fillId="0" borderId="42" xfId="0" applyNumberFormat="1" applyFont="1" applyBorder="1" applyAlignment="1">
      <alignment horizontal="center" vertical="center"/>
    </xf>
    <xf numFmtId="2" fontId="13" fillId="0" borderId="4" xfId="0" applyNumberFormat="1" applyFont="1" applyBorder="1" applyAlignment="1">
      <alignment horizontal="center" vertical="center" wrapText="1"/>
    </xf>
    <xf numFmtId="4" fontId="9" fillId="0" borderId="21" xfId="0" applyNumberFormat="1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 wrapText="1"/>
    </xf>
    <xf numFmtId="2" fontId="13" fillId="0" borderId="44" xfId="0" applyNumberFormat="1" applyFont="1" applyBorder="1" applyAlignment="1">
      <alignment horizontal="center" vertical="center" wrapText="1"/>
    </xf>
    <xf numFmtId="2" fontId="13" fillId="0" borderId="42" xfId="0" applyNumberFormat="1" applyFont="1" applyBorder="1" applyAlignment="1">
      <alignment horizontal="center" vertical="center" wrapText="1"/>
    </xf>
    <xf numFmtId="2" fontId="9" fillId="0" borderId="43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9" fillId="3" borderId="0" xfId="0" applyFont="1" applyFill="1" applyAlignment="1">
      <alignment horizontal="center" vertical="center" wrapText="1"/>
    </xf>
    <xf numFmtId="0" fontId="9" fillId="3" borderId="0" xfId="0" applyFont="1" applyFill="1" applyAlignment="1">
      <alignment horizontal="center" vertical="center"/>
    </xf>
    <xf numFmtId="0" fontId="17" fillId="0" borderId="53" xfId="1" applyFont="1" applyBorder="1" applyAlignment="1">
      <alignment vertical="center" wrapText="1"/>
    </xf>
    <xf numFmtId="0" fontId="32" fillId="0" borderId="53" xfId="0" applyFont="1" applyBorder="1" applyAlignment="1">
      <alignment vertical="center" wrapText="1"/>
    </xf>
    <xf numFmtId="49" fontId="13" fillId="0" borderId="4" xfId="0" applyNumberFormat="1" applyFont="1" applyBorder="1" applyAlignment="1">
      <alignment horizontal="center" vertical="center" wrapText="1"/>
    </xf>
    <xf numFmtId="0" fontId="13" fillId="0" borderId="44" xfId="0" applyFont="1" applyBorder="1" applyAlignment="1">
      <alignment horizontal="left" vertical="center" wrapText="1"/>
    </xf>
    <xf numFmtId="49" fontId="25" fillId="0" borderId="4" xfId="0" applyNumberFormat="1" applyFont="1" applyBorder="1" applyAlignment="1">
      <alignment horizontal="center" vertical="center" wrapText="1"/>
    </xf>
    <xf numFmtId="0" fontId="25" fillId="0" borderId="44" xfId="0" applyFont="1" applyBorder="1" applyAlignment="1">
      <alignment horizontal="center" vertical="center"/>
    </xf>
    <xf numFmtId="3" fontId="10" fillId="0" borderId="20" xfId="0" applyNumberFormat="1" applyFont="1" applyBorder="1" applyAlignment="1">
      <alignment horizontal="center" vertical="center" wrapText="1"/>
    </xf>
    <xf numFmtId="3" fontId="10" fillId="0" borderId="20" xfId="0" applyNumberFormat="1" applyFont="1" applyBorder="1" applyAlignment="1">
      <alignment horizontal="center" vertical="center"/>
    </xf>
    <xf numFmtId="3" fontId="10" fillId="0" borderId="22" xfId="0" applyNumberFormat="1" applyFont="1" applyBorder="1" applyAlignment="1">
      <alignment horizontal="center" vertical="center"/>
    </xf>
    <xf numFmtId="0" fontId="17" fillId="0" borderId="0" xfId="1" applyFont="1" applyAlignment="1">
      <alignment horizontal="center" vertical="center"/>
    </xf>
    <xf numFmtId="165" fontId="13" fillId="0" borderId="4" xfId="0" applyNumberFormat="1" applyFont="1" applyBorder="1" applyAlignment="1">
      <alignment horizontal="center" vertical="center" wrapText="1"/>
    </xf>
    <xf numFmtId="165" fontId="10" fillId="0" borderId="21" xfId="0" applyNumberFormat="1" applyFont="1" applyBorder="1" applyAlignment="1">
      <alignment horizontal="center" vertical="center" wrapText="1"/>
    </xf>
    <xf numFmtId="0" fontId="33" fillId="0" borderId="0" xfId="0" applyFont="1"/>
    <xf numFmtId="3" fontId="13" fillId="0" borderId="43" xfId="0" applyNumberFormat="1" applyFont="1" applyBorder="1" applyAlignment="1">
      <alignment horizontal="center" vertical="center"/>
    </xf>
    <xf numFmtId="3" fontId="13" fillId="0" borderId="9" xfId="0" applyNumberFormat="1" applyFont="1" applyBorder="1" applyAlignment="1">
      <alignment horizontal="left" vertical="center" wrapText="1"/>
    </xf>
    <xf numFmtId="3" fontId="13" fillId="0" borderId="9" xfId="0" applyNumberFormat="1" applyFont="1" applyBorder="1" applyAlignment="1">
      <alignment horizontal="center" vertical="center" wrapText="1"/>
    </xf>
    <xf numFmtId="3" fontId="13" fillId="0" borderId="20" xfId="0" applyNumberFormat="1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3" fontId="13" fillId="0" borderId="4" xfId="0" applyNumberFormat="1" applyFont="1" applyBorder="1" applyAlignment="1">
      <alignment horizontal="left" vertical="center" wrapText="1"/>
    </xf>
    <xf numFmtId="3" fontId="13" fillId="0" borderId="4" xfId="0" applyNumberFormat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12" fillId="0" borderId="42" xfId="0" applyFont="1" applyBorder="1" applyAlignment="1">
      <alignment horizontal="center" vertical="center"/>
    </xf>
    <xf numFmtId="3" fontId="13" fillId="0" borderId="42" xfId="0" applyNumberFormat="1" applyFont="1" applyBorder="1" applyAlignment="1">
      <alignment horizontal="left" vertical="center" wrapText="1"/>
    </xf>
    <xf numFmtId="3" fontId="13" fillId="0" borderId="42" xfId="0" applyNumberFormat="1" applyFont="1" applyBorder="1" applyAlignment="1">
      <alignment horizontal="center" vertical="center" wrapText="1"/>
    </xf>
    <xf numFmtId="3" fontId="13" fillId="0" borderId="42" xfId="0" applyNumberFormat="1" applyFont="1" applyBorder="1" applyAlignment="1">
      <alignment horizontal="center" vertical="center"/>
    </xf>
    <xf numFmtId="165" fontId="13" fillId="0" borderId="42" xfId="0" applyNumberFormat="1" applyFont="1" applyBorder="1" applyAlignment="1">
      <alignment horizontal="center" vertical="center" wrapText="1"/>
    </xf>
    <xf numFmtId="165" fontId="10" fillId="0" borderId="23" xfId="0" applyNumberFormat="1" applyFont="1" applyBorder="1" applyAlignment="1">
      <alignment horizontal="center" vertical="center" wrapText="1"/>
    </xf>
    <xf numFmtId="2" fontId="9" fillId="0" borderId="2" xfId="0" applyNumberFormat="1" applyFont="1" applyBorder="1" applyAlignment="1">
      <alignment horizontal="center" vertical="center"/>
    </xf>
    <xf numFmtId="2" fontId="9" fillId="0" borderId="36" xfId="0" applyNumberFormat="1" applyFont="1" applyBorder="1" applyAlignment="1">
      <alignment horizontal="center" vertical="center"/>
    </xf>
    <xf numFmtId="3" fontId="13" fillId="0" borderId="44" xfId="0" applyNumberFormat="1" applyFont="1" applyBorder="1" applyAlignment="1">
      <alignment horizontal="center" vertical="center" wrapText="1"/>
    </xf>
    <xf numFmtId="3" fontId="13" fillId="0" borderId="44" xfId="0" applyNumberFormat="1" applyFont="1" applyBorder="1" applyAlignment="1">
      <alignment horizontal="center" vertical="center"/>
    </xf>
    <xf numFmtId="4" fontId="9" fillId="0" borderId="45" xfId="0" applyNumberFormat="1" applyFont="1" applyBorder="1" applyAlignment="1">
      <alignment horizontal="center" vertical="center"/>
    </xf>
    <xf numFmtId="3" fontId="12" fillId="0" borderId="0" xfId="0" applyNumberFormat="1" applyFont="1" applyAlignment="1">
      <alignment horizontal="right" vertical="center"/>
    </xf>
    <xf numFmtId="3" fontId="39" fillId="0" borderId="0" xfId="0" applyNumberFormat="1" applyFont="1" applyAlignment="1">
      <alignment horizontal="center" vertical="center"/>
    </xf>
    <xf numFmtId="3" fontId="39" fillId="0" borderId="0" xfId="0" applyNumberFormat="1" applyFont="1"/>
    <xf numFmtId="0" fontId="35" fillId="0" borderId="0" xfId="1" applyFont="1" applyAlignment="1">
      <alignment vertical="center"/>
    </xf>
    <xf numFmtId="0" fontId="36" fillId="0" borderId="0" xfId="1" applyFont="1" applyAlignment="1">
      <alignment horizontal="center" vertical="center"/>
    </xf>
    <xf numFmtId="0" fontId="34" fillId="0" borderId="0" xfId="0" applyFont="1"/>
    <xf numFmtId="165" fontId="0" fillId="0" borderId="0" xfId="0" applyNumberForma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34" fillId="0" borderId="0" xfId="0" applyFont="1" applyAlignment="1">
      <alignment horizontal="center" vertical="center"/>
    </xf>
    <xf numFmtId="165" fontId="34" fillId="0" borderId="0" xfId="0" applyNumberFormat="1" applyFont="1" applyAlignment="1">
      <alignment horizontal="center" vertical="center"/>
    </xf>
    <xf numFmtId="1" fontId="34" fillId="0" borderId="0" xfId="0" applyNumberFormat="1" applyFont="1" applyAlignment="1">
      <alignment horizontal="center" vertical="center"/>
    </xf>
    <xf numFmtId="165" fontId="0" fillId="0" borderId="0" xfId="0" applyNumberFormat="1"/>
    <xf numFmtId="0" fontId="0" fillId="0" borderId="0" xfId="0" applyAlignment="1">
      <alignment horizontal="center" vertical="center" wrapText="1"/>
    </xf>
    <xf numFmtId="0" fontId="34" fillId="0" borderId="0" xfId="0" applyFont="1" applyAlignment="1">
      <alignment wrapText="1"/>
    </xf>
    <xf numFmtId="0" fontId="34" fillId="0" borderId="0" xfId="0" applyFont="1" applyAlignment="1">
      <alignment horizontal="center" vertical="center" wrapText="1"/>
    </xf>
    <xf numFmtId="165" fontId="34" fillId="0" borderId="0" xfId="0" applyNumberFormat="1" applyFont="1" applyAlignment="1">
      <alignment horizontal="center" vertical="center" wrapText="1"/>
    </xf>
    <xf numFmtId="4" fontId="38" fillId="0" borderId="0" xfId="0" applyNumberFormat="1" applyFont="1" applyAlignment="1">
      <alignment horizontal="center" vertical="center"/>
    </xf>
    <xf numFmtId="10" fontId="9" fillId="0" borderId="0" xfId="0" applyNumberFormat="1" applyFont="1" applyAlignment="1">
      <alignment horizontal="center" vertical="center"/>
    </xf>
    <xf numFmtId="4" fontId="37" fillId="0" borderId="0" xfId="0" applyNumberFormat="1" applyFont="1" applyAlignment="1">
      <alignment horizontal="center" vertical="center"/>
    </xf>
    <xf numFmtId="2" fontId="37" fillId="0" borderId="0" xfId="0" applyNumberFormat="1" applyFont="1" applyAlignment="1">
      <alignment vertical="center" wrapText="1"/>
    </xf>
    <xf numFmtId="2" fontId="9" fillId="0" borderId="0" xfId="0" applyNumberFormat="1" applyFont="1" applyAlignment="1">
      <alignment vertical="center" wrapText="1"/>
    </xf>
    <xf numFmtId="3" fontId="12" fillId="0" borderId="0" xfId="0" applyNumberFormat="1" applyFont="1" applyAlignment="1">
      <alignment vertical="center" wrapText="1"/>
    </xf>
    <xf numFmtId="3" fontId="37" fillId="0" borderId="0" xfId="0" applyNumberFormat="1" applyFont="1" applyAlignment="1">
      <alignment vertical="center" wrapText="1"/>
    </xf>
    <xf numFmtId="14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14" fontId="34" fillId="0" borderId="0" xfId="0" applyNumberFormat="1" applyFont="1" applyAlignment="1">
      <alignment vertical="center"/>
    </xf>
    <xf numFmtId="0" fontId="34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3" fontId="11" fillId="0" borderId="0" xfId="0" applyNumberFormat="1" applyFont="1" applyAlignment="1">
      <alignment vertical="center" wrapText="1"/>
    </xf>
    <xf numFmtId="2" fontId="11" fillId="0" borderId="0" xfId="0" applyNumberFormat="1" applyFont="1" applyAlignment="1">
      <alignment vertical="center" wrapText="1"/>
    </xf>
    <xf numFmtId="0" fontId="33" fillId="0" borderId="0" xfId="0" applyFont="1" applyAlignment="1">
      <alignment horizontal="center" vertical="center"/>
    </xf>
    <xf numFmtId="165" fontId="33" fillId="0" borderId="0" xfId="0" applyNumberFormat="1" applyFont="1" applyAlignment="1">
      <alignment horizontal="center" vertical="center"/>
    </xf>
    <xf numFmtId="2" fontId="9" fillId="0" borderId="66" xfId="0" applyNumberFormat="1" applyFont="1" applyBorder="1" applyAlignment="1">
      <alignment horizontal="center" vertical="center"/>
    </xf>
    <xf numFmtId="3" fontId="10" fillId="0" borderId="43" xfId="0" applyNumberFormat="1" applyFont="1" applyBorder="1" applyAlignment="1">
      <alignment horizontal="center" vertical="center"/>
    </xf>
    <xf numFmtId="3" fontId="13" fillId="0" borderId="44" xfId="1" applyNumberFormat="1" applyFont="1" applyBorder="1" applyAlignment="1">
      <alignment horizontal="left" vertical="center" wrapText="1"/>
    </xf>
    <xf numFmtId="3" fontId="10" fillId="0" borderId="44" xfId="1" applyNumberFormat="1" applyFont="1" applyBorder="1" applyAlignment="1">
      <alignment horizontal="center" vertical="center"/>
    </xf>
    <xf numFmtId="3" fontId="10" fillId="0" borderId="44" xfId="0" applyNumberFormat="1" applyFont="1" applyBorder="1" applyAlignment="1">
      <alignment horizontal="center" vertical="center" wrapText="1"/>
    </xf>
    <xf numFmtId="165" fontId="10" fillId="0" borderId="44" xfId="0" applyNumberFormat="1" applyFont="1" applyBorder="1" applyAlignment="1">
      <alignment horizontal="center" vertical="center" wrapText="1"/>
    </xf>
    <xf numFmtId="3" fontId="10" fillId="0" borderId="4" xfId="1" applyNumberFormat="1" applyFont="1" applyBorder="1" applyAlignment="1">
      <alignment horizontal="left" vertical="center" wrapText="1"/>
    </xf>
    <xf numFmtId="3" fontId="10" fillId="0" borderId="4" xfId="1" applyNumberFormat="1" applyFont="1" applyBorder="1" applyAlignment="1">
      <alignment horizontal="center" vertical="center"/>
    </xf>
    <xf numFmtId="3" fontId="10" fillId="0" borderId="4" xfId="0" applyNumberFormat="1" applyFont="1" applyBorder="1" applyAlignment="1">
      <alignment horizontal="center" vertical="center" wrapText="1"/>
    </xf>
    <xf numFmtId="165" fontId="10" fillId="0" borderId="4" xfId="0" applyNumberFormat="1" applyFont="1" applyBorder="1" applyAlignment="1">
      <alignment horizontal="center" vertical="center" wrapText="1"/>
    </xf>
    <xf numFmtId="3" fontId="10" fillId="0" borderId="4" xfId="1" applyNumberFormat="1" applyFont="1" applyBorder="1" applyAlignment="1">
      <alignment vertical="center" wrapText="1"/>
    </xf>
    <xf numFmtId="3" fontId="10" fillId="0" borderId="42" xfId="1" applyNumberFormat="1" applyFont="1" applyBorder="1" applyAlignment="1">
      <alignment horizontal="left" vertical="center" wrapText="1"/>
    </xf>
    <xf numFmtId="3" fontId="10" fillId="0" borderId="42" xfId="1" applyNumberFormat="1" applyFont="1" applyBorder="1" applyAlignment="1">
      <alignment horizontal="center" vertical="center"/>
    </xf>
    <xf numFmtId="2" fontId="9" fillId="0" borderId="61" xfId="0" applyNumberFormat="1" applyFont="1" applyBorder="1" applyAlignment="1">
      <alignment horizontal="center" vertical="center"/>
    </xf>
    <xf numFmtId="2" fontId="9" fillId="0" borderId="3" xfId="0" applyNumberFormat="1" applyFont="1" applyBorder="1" applyAlignment="1">
      <alignment horizontal="center" vertical="center"/>
    </xf>
    <xf numFmtId="2" fontId="9" fillId="0" borderId="29" xfId="0" applyNumberFormat="1" applyFont="1" applyBorder="1" applyAlignment="1">
      <alignment horizontal="center" vertical="center"/>
    </xf>
    <xf numFmtId="3" fontId="10" fillId="0" borderId="21" xfId="0" applyNumberFormat="1" applyFont="1" applyBorder="1" applyAlignment="1">
      <alignment horizontal="center" vertical="center" wrapText="1"/>
    </xf>
    <xf numFmtId="3" fontId="0" fillId="0" borderId="0" xfId="0" applyNumberFormat="1"/>
    <xf numFmtId="0" fontId="41" fillId="0" borderId="0" xfId="0" applyFont="1"/>
    <xf numFmtId="4" fontId="13" fillId="0" borderId="44" xfId="0" applyNumberFormat="1" applyFont="1" applyBorder="1" applyAlignment="1">
      <alignment horizontal="center" vertical="center" wrapText="1"/>
    </xf>
    <xf numFmtId="0" fontId="41" fillId="0" borderId="0" xfId="0" applyFont="1" applyAlignment="1">
      <alignment horizontal="center" vertical="center"/>
    </xf>
    <xf numFmtId="165" fontId="41" fillId="0" borderId="0" xfId="0" applyNumberFormat="1" applyFont="1" applyAlignment="1">
      <alignment horizontal="center" vertical="center"/>
    </xf>
    <xf numFmtId="4" fontId="13" fillId="0" borderId="4" xfId="0" applyNumberFormat="1" applyFont="1" applyBorder="1" applyAlignment="1">
      <alignment horizontal="center" vertical="center" wrapText="1"/>
    </xf>
    <xf numFmtId="0" fontId="26" fillId="0" borderId="0" xfId="0" applyFont="1" applyAlignment="1">
      <alignment horizontal="center" vertical="center"/>
    </xf>
    <xf numFmtId="4" fontId="13" fillId="6" borderId="4" xfId="0" applyNumberFormat="1" applyFont="1" applyFill="1" applyBorder="1" applyAlignment="1">
      <alignment horizontal="center" vertical="center" wrapText="1"/>
    </xf>
    <xf numFmtId="3" fontId="13" fillId="0" borderId="4" xfId="1" applyNumberFormat="1" applyFont="1" applyBorder="1" applyAlignment="1">
      <alignment horizontal="center" vertical="center" wrapText="1"/>
    </xf>
    <xf numFmtId="3" fontId="10" fillId="0" borderId="22" xfId="0" applyNumberFormat="1" applyFont="1" applyBorder="1" applyAlignment="1">
      <alignment horizontal="center" vertical="center" wrapText="1"/>
    </xf>
    <xf numFmtId="3" fontId="13" fillId="0" borderId="42" xfId="1" applyNumberFormat="1" applyFont="1" applyBorder="1" applyAlignment="1">
      <alignment horizontal="center" vertical="center" wrapText="1"/>
    </xf>
    <xf numFmtId="4" fontId="13" fillId="6" borderId="42" xfId="0" applyNumberFormat="1" applyFont="1" applyFill="1" applyBorder="1" applyAlignment="1">
      <alignment horizontal="center" vertical="center" wrapText="1"/>
    </xf>
    <xf numFmtId="4" fontId="10" fillId="6" borderId="23" xfId="0" applyNumberFormat="1" applyFont="1" applyFill="1" applyBorder="1" applyAlignment="1">
      <alignment horizontal="center" vertical="center" wrapText="1"/>
    </xf>
    <xf numFmtId="2" fontId="9" fillId="0" borderId="41" xfId="0" applyNumberFormat="1" applyFont="1" applyBorder="1" applyAlignment="1">
      <alignment horizontal="center" vertical="center"/>
    </xf>
    <xf numFmtId="9" fontId="9" fillId="0" borderId="0" xfId="15" applyFont="1" applyAlignment="1">
      <alignment horizontal="center" vertical="center"/>
    </xf>
    <xf numFmtId="14" fontId="41" fillId="0" borderId="0" xfId="0" applyNumberFormat="1" applyFont="1" applyAlignment="1">
      <alignment vertical="center"/>
    </xf>
    <xf numFmtId="0" fontId="41" fillId="0" borderId="0" xfId="0" applyFont="1" applyAlignment="1">
      <alignment vertical="center"/>
    </xf>
    <xf numFmtId="3" fontId="13" fillId="0" borderId="12" xfId="0" applyNumberFormat="1" applyFont="1" applyBorder="1" applyAlignment="1">
      <alignment horizontal="center" vertical="center" wrapText="1"/>
    </xf>
    <xf numFmtId="0" fontId="16" fillId="3" borderId="0" xfId="1" applyFont="1" applyFill="1" applyAlignment="1">
      <alignment vertical="center" wrapText="1"/>
    </xf>
    <xf numFmtId="0" fontId="16" fillId="4" borderId="0" xfId="1" applyFont="1" applyFill="1" applyAlignment="1">
      <alignment vertical="center" wrapText="1"/>
    </xf>
    <xf numFmtId="3" fontId="9" fillId="2" borderId="0" xfId="0" applyNumberFormat="1" applyFont="1" applyFill="1" applyAlignment="1">
      <alignment horizontal="center" vertical="center" wrapText="1"/>
    </xf>
    <xf numFmtId="3" fontId="0" fillId="2" borderId="0" xfId="0" applyNumberFormat="1" applyFill="1" applyAlignment="1">
      <alignment horizontal="center" vertical="center"/>
    </xf>
    <xf numFmtId="2" fontId="13" fillId="0" borderId="15" xfId="0" applyNumberFormat="1" applyFont="1" applyBorder="1" applyAlignment="1">
      <alignment horizontal="left" vertical="center" wrapText="1"/>
    </xf>
    <xf numFmtId="2" fontId="13" fillId="0" borderId="15" xfId="0" applyNumberFormat="1" applyFont="1" applyBorder="1" applyAlignment="1">
      <alignment horizontal="center" vertical="center" wrapText="1"/>
    </xf>
    <xf numFmtId="2" fontId="13" fillId="0" borderId="43" xfId="0" applyNumberFormat="1" applyFont="1" applyBorder="1" applyAlignment="1">
      <alignment horizontal="center" vertical="center"/>
    </xf>
    <xf numFmtId="0" fontId="12" fillId="0" borderId="44" xfId="0" applyFont="1" applyBorder="1" applyAlignment="1">
      <alignment horizontal="center" vertical="center" wrapText="1"/>
    </xf>
    <xf numFmtId="49" fontId="25" fillId="0" borderId="44" xfId="0" applyNumberFormat="1" applyFont="1" applyBorder="1" applyAlignment="1">
      <alignment horizontal="center" vertical="center" wrapText="1"/>
    </xf>
    <xf numFmtId="3" fontId="13" fillId="0" borderId="44" xfId="13" applyNumberFormat="1" applyFont="1" applyFill="1" applyBorder="1" applyAlignment="1">
      <alignment horizontal="center" vertical="center" wrapText="1"/>
    </xf>
    <xf numFmtId="43" fontId="13" fillId="0" borderId="45" xfId="13" applyFont="1" applyFill="1" applyBorder="1" applyAlignment="1">
      <alignment horizontal="center" vertical="center" wrapText="1"/>
    </xf>
    <xf numFmtId="2" fontId="13" fillId="0" borderId="20" xfId="0" applyNumberFormat="1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 wrapText="1"/>
    </xf>
    <xf numFmtId="43" fontId="13" fillId="0" borderId="21" xfId="13" applyFont="1" applyFill="1" applyBorder="1" applyAlignment="1">
      <alignment horizontal="center" vertical="center" wrapText="1"/>
    </xf>
    <xf numFmtId="2" fontId="13" fillId="0" borderId="22" xfId="0" applyNumberFormat="1" applyFont="1" applyBorder="1" applyAlignment="1">
      <alignment horizontal="center" vertical="center"/>
    </xf>
    <xf numFmtId="0" fontId="12" fillId="0" borderId="42" xfId="0" applyFont="1" applyBorder="1" applyAlignment="1">
      <alignment horizontal="center" vertical="center" wrapText="1"/>
    </xf>
    <xf numFmtId="49" fontId="25" fillId="0" borderId="42" xfId="0" applyNumberFormat="1" applyFont="1" applyBorder="1" applyAlignment="1">
      <alignment horizontal="center" vertical="center" wrapText="1"/>
    </xf>
    <xf numFmtId="43" fontId="13" fillId="0" borderId="23" xfId="13" applyFont="1" applyFill="1" applyBorder="1" applyAlignment="1">
      <alignment horizontal="center" vertical="center" wrapText="1"/>
    </xf>
    <xf numFmtId="49" fontId="43" fillId="0" borderId="44" xfId="0" applyNumberFormat="1" applyFont="1" applyBorder="1" applyAlignment="1">
      <alignment horizontal="center" vertical="center" wrapText="1"/>
    </xf>
    <xf numFmtId="2" fontId="13" fillId="0" borderId="44" xfId="0" applyNumberFormat="1" applyFont="1" applyBorder="1" applyAlignment="1">
      <alignment horizontal="center" vertical="center"/>
    </xf>
    <xf numFmtId="43" fontId="13" fillId="0" borderId="45" xfId="13" applyFont="1" applyFill="1" applyBorder="1" applyAlignment="1">
      <alignment horizontal="center" vertical="center"/>
    </xf>
    <xf numFmtId="49" fontId="43" fillId="0" borderId="4" xfId="0" applyNumberFormat="1" applyFont="1" applyBorder="1" applyAlignment="1">
      <alignment horizontal="center" vertical="center" wrapText="1"/>
    </xf>
    <xf numFmtId="43" fontId="13" fillId="0" borderId="21" xfId="13" applyFont="1" applyFill="1" applyBorder="1" applyAlignment="1">
      <alignment horizontal="center" vertical="center"/>
    </xf>
    <xf numFmtId="49" fontId="43" fillId="0" borderId="42" xfId="0" applyNumberFormat="1" applyFont="1" applyBorder="1" applyAlignment="1">
      <alignment horizontal="center" vertical="center" wrapText="1"/>
    </xf>
    <xf numFmtId="43" fontId="13" fillId="0" borderId="23" xfId="13" applyFont="1" applyFill="1" applyBorder="1" applyAlignment="1">
      <alignment horizontal="center" vertical="center"/>
    </xf>
    <xf numFmtId="2" fontId="13" fillId="0" borderId="43" xfId="0" applyNumberFormat="1" applyFont="1" applyBorder="1" applyAlignment="1">
      <alignment horizontal="center" vertical="center" wrapText="1"/>
    </xf>
    <xf numFmtId="2" fontId="13" fillId="0" borderId="20" xfId="0" applyNumberFormat="1" applyFont="1" applyBorder="1" applyAlignment="1">
      <alignment horizontal="center" vertical="center" wrapText="1"/>
    </xf>
    <xf numFmtId="43" fontId="13" fillId="0" borderId="25" xfId="13" applyFont="1" applyFill="1" applyBorder="1" applyAlignment="1">
      <alignment horizontal="center" vertical="center" wrapText="1"/>
    </xf>
    <xf numFmtId="2" fontId="13" fillId="0" borderId="22" xfId="0" applyNumberFormat="1" applyFont="1" applyBorder="1" applyAlignment="1">
      <alignment horizontal="center" vertical="center" wrapText="1"/>
    </xf>
    <xf numFmtId="43" fontId="13" fillId="0" borderId="27" xfId="13" applyFont="1" applyFill="1" applyBorder="1" applyAlignment="1">
      <alignment horizontal="center" vertical="center" wrapText="1"/>
    </xf>
    <xf numFmtId="4" fontId="13" fillId="0" borderId="45" xfId="0" applyNumberFormat="1" applyFont="1" applyBorder="1" applyAlignment="1">
      <alignment horizontal="right" vertical="center" wrapText="1"/>
    </xf>
    <xf numFmtId="0" fontId="25" fillId="0" borderId="4" xfId="0" applyFont="1" applyBorder="1" applyAlignment="1">
      <alignment horizontal="center" vertical="center"/>
    </xf>
    <xf numFmtId="2" fontId="29" fillId="0" borderId="26" xfId="0" applyNumberFormat="1" applyFont="1" applyBorder="1" applyAlignment="1">
      <alignment horizontal="center" vertical="center" wrapText="1"/>
    </xf>
    <xf numFmtId="43" fontId="13" fillId="0" borderId="71" xfId="13" applyFont="1" applyFill="1" applyBorder="1" applyAlignment="1">
      <alignment horizontal="center" vertical="center" wrapText="1"/>
    </xf>
    <xf numFmtId="2" fontId="29" fillId="0" borderId="39" xfId="0" applyNumberFormat="1" applyFont="1" applyBorder="1" applyAlignment="1">
      <alignment horizontal="center" vertical="center" wrapText="1"/>
    </xf>
    <xf numFmtId="43" fontId="13" fillId="0" borderId="62" xfId="13" applyFont="1" applyFill="1" applyBorder="1" applyAlignment="1">
      <alignment horizontal="center" vertical="center" wrapText="1"/>
    </xf>
    <xf numFmtId="2" fontId="29" fillId="0" borderId="57" xfId="0" applyNumberFormat="1" applyFont="1" applyBorder="1" applyAlignment="1">
      <alignment horizontal="center" vertical="center" wrapText="1"/>
    </xf>
    <xf numFmtId="43" fontId="13" fillId="0" borderId="72" xfId="13" applyFont="1" applyFill="1" applyBorder="1" applyAlignment="1">
      <alignment horizontal="center" vertical="center" wrapText="1"/>
    </xf>
    <xf numFmtId="0" fontId="25" fillId="0" borderId="44" xfId="0" applyFont="1" applyBorder="1" applyAlignment="1">
      <alignment horizontal="center" vertical="center" wrapText="1"/>
    </xf>
    <xf numFmtId="4" fontId="13" fillId="0" borderId="45" xfId="0" applyNumberFormat="1" applyFont="1" applyBorder="1" applyAlignment="1">
      <alignment horizontal="center" vertical="center" wrapText="1"/>
    </xf>
    <xf numFmtId="4" fontId="13" fillId="0" borderId="21" xfId="0" applyNumberFormat="1" applyFont="1" applyBorder="1" applyAlignment="1">
      <alignment horizontal="center" vertical="center" wrapText="1"/>
    </xf>
    <xf numFmtId="3" fontId="13" fillId="0" borderId="4" xfId="1" applyNumberFormat="1" applyFont="1" applyBorder="1" applyAlignment="1">
      <alignment horizontal="left" vertical="center" wrapText="1"/>
    </xf>
    <xf numFmtId="3" fontId="13" fillId="0" borderId="4" xfId="1" applyNumberFormat="1" applyFont="1" applyBorder="1" applyAlignment="1">
      <alignment horizontal="center" vertical="center"/>
    </xf>
    <xf numFmtId="4" fontId="13" fillId="0" borderId="23" xfId="0" applyNumberFormat="1" applyFont="1" applyBorder="1" applyAlignment="1">
      <alignment horizontal="center" vertical="center" wrapText="1"/>
    </xf>
    <xf numFmtId="2" fontId="12" fillId="0" borderId="47" xfId="0" applyNumberFormat="1" applyFont="1" applyBorder="1" applyAlignment="1">
      <alignment horizontal="center" vertical="center" wrapText="1"/>
    </xf>
    <xf numFmtId="4" fontId="13" fillId="0" borderId="47" xfId="0" applyNumberFormat="1" applyFont="1" applyBorder="1" applyAlignment="1">
      <alignment horizontal="center" vertical="center"/>
    </xf>
    <xf numFmtId="2" fontId="12" fillId="0" borderId="46" xfId="0" applyNumberFormat="1" applyFont="1" applyBorder="1" applyAlignment="1">
      <alignment horizontal="center" vertical="center" wrapText="1"/>
    </xf>
    <xf numFmtId="4" fontId="13" fillId="0" borderId="46" xfId="0" applyNumberFormat="1" applyFont="1" applyBorder="1" applyAlignment="1">
      <alignment horizontal="center" vertical="center"/>
    </xf>
    <xf numFmtId="4" fontId="12" fillId="0" borderId="46" xfId="0" applyNumberFormat="1" applyFont="1" applyBorder="1" applyAlignment="1">
      <alignment horizontal="center" vertical="center"/>
    </xf>
    <xf numFmtId="2" fontId="39" fillId="0" borderId="0" xfId="0" applyNumberFormat="1" applyFont="1" applyAlignment="1">
      <alignment vertical="center"/>
    </xf>
    <xf numFmtId="2" fontId="13" fillId="0" borderId="0" xfId="0" applyNumberFormat="1" applyFont="1" applyAlignment="1">
      <alignment vertical="center"/>
    </xf>
    <xf numFmtId="2" fontId="25" fillId="0" borderId="0" xfId="0" applyNumberFormat="1" applyFont="1" applyAlignment="1">
      <alignment vertical="center"/>
    </xf>
    <xf numFmtId="4" fontId="39" fillId="0" borderId="0" xfId="0" applyNumberFormat="1" applyFont="1" applyAlignment="1">
      <alignment vertical="center"/>
    </xf>
    <xf numFmtId="4" fontId="29" fillId="0" borderId="54" xfId="0" applyNumberFormat="1" applyFont="1" applyBorder="1" applyAlignment="1">
      <alignment horizontal="center" vertical="center"/>
    </xf>
    <xf numFmtId="4" fontId="29" fillId="0" borderId="55" xfId="0" applyNumberFormat="1" applyFont="1" applyBorder="1" applyAlignment="1">
      <alignment horizontal="center" vertical="center"/>
    </xf>
    <xf numFmtId="4" fontId="29" fillId="0" borderId="56" xfId="0" applyNumberFormat="1" applyFont="1" applyBorder="1" applyAlignment="1">
      <alignment horizontal="center" vertical="center"/>
    </xf>
    <xf numFmtId="2" fontId="29" fillId="0" borderId="0" xfId="0" applyNumberFormat="1" applyFont="1" applyAlignment="1">
      <alignment horizontal="right" vertical="center"/>
    </xf>
    <xf numFmtId="4" fontId="29" fillId="0" borderId="0" xfId="0" applyNumberFormat="1" applyFont="1" applyAlignment="1">
      <alignment horizontal="center" vertical="center"/>
    </xf>
    <xf numFmtId="2" fontId="39" fillId="0" borderId="0" xfId="0" applyNumberFormat="1" applyFont="1" applyAlignment="1">
      <alignment horizontal="center" vertical="center"/>
    </xf>
    <xf numFmtId="43" fontId="26" fillId="0" borderId="0" xfId="0" applyNumberFormat="1" applyFont="1" applyAlignment="1">
      <alignment horizontal="center" vertical="center" wrapText="1"/>
    </xf>
    <xf numFmtId="164" fontId="26" fillId="0" borderId="0" xfId="0" applyNumberFormat="1" applyFont="1" applyAlignment="1">
      <alignment horizontal="center" vertical="center" wrapText="1"/>
    </xf>
    <xf numFmtId="4" fontId="24" fillId="0" borderId="0" xfId="0" applyNumberFormat="1" applyFont="1" applyAlignment="1">
      <alignment horizontal="center" vertical="center"/>
    </xf>
    <xf numFmtId="4" fontId="11" fillId="0" borderId="0" xfId="0" applyNumberFormat="1" applyFont="1" applyAlignment="1">
      <alignment horizontal="center" vertical="center"/>
    </xf>
    <xf numFmtId="0" fontId="32" fillId="0" borderId="0" xfId="0" applyFont="1" applyAlignment="1">
      <alignment vertical="center" wrapText="1"/>
    </xf>
    <xf numFmtId="3" fontId="46" fillId="0" borderId="4" xfId="0" applyNumberFormat="1" applyFont="1" applyBorder="1" applyAlignment="1">
      <alignment horizontal="left" vertical="center" wrapText="1"/>
    </xf>
    <xf numFmtId="3" fontId="48" fillId="0" borderId="4" xfId="0" applyNumberFormat="1" applyFont="1" applyBorder="1" applyAlignment="1">
      <alignment horizontal="center" vertical="center"/>
    </xf>
    <xf numFmtId="3" fontId="46" fillId="0" borderId="4" xfId="0" applyNumberFormat="1" applyFont="1" applyBorder="1" applyAlignment="1">
      <alignment horizontal="center" vertical="center"/>
    </xf>
    <xf numFmtId="3" fontId="48" fillId="0" borderId="4" xfId="0" applyNumberFormat="1" applyFont="1" applyBorder="1" applyAlignment="1">
      <alignment horizontal="center" vertical="center" wrapText="1"/>
    </xf>
    <xf numFmtId="3" fontId="48" fillId="0" borderId="42" xfId="0" applyNumberFormat="1" applyFont="1" applyBorder="1" applyAlignment="1">
      <alignment horizontal="center" vertical="center"/>
    </xf>
    <xf numFmtId="43" fontId="49" fillId="0" borderId="4" xfId="13" applyFont="1" applyBorder="1" applyAlignment="1">
      <alignment horizontal="center" vertical="center" wrapText="1"/>
    </xf>
    <xf numFmtId="4" fontId="10" fillId="0" borderId="6" xfId="0" applyNumberFormat="1" applyFont="1" applyBorder="1" applyAlignment="1">
      <alignment horizontal="center" vertical="center" wrapText="1"/>
    </xf>
    <xf numFmtId="4" fontId="10" fillId="0" borderId="25" xfId="0" applyNumberFormat="1" applyFont="1" applyBorder="1" applyAlignment="1">
      <alignment horizontal="center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2" fontId="49" fillId="0" borderId="4" xfId="0" applyNumberFormat="1" applyFont="1" applyBorder="1" applyAlignment="1">
      <alignment horizontal="center" vertical="center" wrapText="1"/>
    </xf>
    <xf numFmtId="3" fontId="10" fillId="6" borderId="4" xfId="0" applyNumberFormat="1" applyFont="1" applyFill="1" applyBorder="1" applyAlignment="1">
      <alignment horizontal="center" vertical="center" wrapText="1"/>
    </xf>
    <xf numFmtId="3" fontId="13" fillId="6" borderId="4" xfId="0" applyNumberFormat="1" applyFont="1" applyFill="1" applyBorder="1" applyAlignment="1">
      <alignment horizontal="center" vertical="center" wrapText="1"/>
    </xf>
    <xf numFmtId="43" fontId="10" fillId="6" borderId="21" xfId="13" applyFont="1" applyFill="1" applyBorder="1" applyAlignment="1">
      <alignment horizontal="center" vertical="center" wrapText="1"/>
    </xf>
    <xf numFmtId="43" fontId="10" fillId="0" borderId="45" xfId="13" applyFont="1" applyBorder="1" applyAlignment="1">
      <alignment horizontal="center" vertical="center" wrapText="1"/>
    </xf>
    <xf numFmtId="43" fontId="10" fillId="0" borderId="21" xfId="13" applyFont="1" applyBorder="1" applyAlignment="1">
      <alignment horizontal="center" vertical="center" wrapText="1"/>
    </xf>
    <xf numFmtId="166" fontId="13" fillId="0" borderId="25" xfId="13" applyNumberFormat="1" applyFont="1" applyFill="1" applyBorder="1" applyAlignment="1">
      <alignment horizontal="center" vertical="center" wrapText="1"/>
    </xf>
    <xf numFmtId="2" fontId="13" fillId="6" borderId="4" xfId="0" applyNumberFormat="1" applyFont="1" applyFill="1" applyBorder="1" applyAlignment="1">
      <alignment horizontal="center" vertical="center" wrapText="1"/>
    </xf>
    <xf numFmtId="43" fontId="13" fillId="6" borderId="21" xfId="13" applyFont="1" applyFill="1" applyBorder="1" applyAlignment="1">
      <alignment horizontal="center" vertical="center" wrapText="1"/>
    </xf>
    <xf numFmtId="3" fontId="46" fillId="0" borderId="4" xfId="0" applyNumberFormat="1" applyFont="1" applyBorder="1" applyAlignment="1">
      <alignment horizontal="center" vertical="center" wrapText="1"/>
    </xf>
    <xf numFmtId="2" fontId="14" fillId="0" borderId="43" xfId="0" applyNumberFormat="1" applyFont="1" applyBorder="1" applyAlignment="1" applyProtection="1">
      <alignment horizontal="center" vertical="center"/>
      <protection locked="0"/>
    </xf>
    <xf numFmtId="49" fontId="14" fillId="0" borderId="44" xfId="0" applyNumberFormat="1" applyFont="1" applyBorder="1" applyAlignment="1" applyProtection="1">
      <alignment horizontal="center" vertical="center"/>
      <protection locked="0"/>
    </xf>
    <xf numFmtId="0" fontId="14" fillId="0" borderId="44" xfId="0" applyFont="1" applyBorder="1" applyAlignment="1" applyProtection="1">
      <alignment vertical="center" wrapText="1"/>
      <protection locked="0"/>
    </xf>
    <xf numFmtId="0" fontId="14" fillId="0" borderId="44" xfId="0" applyFont="1" applyBorder="1" applyAlignment="1" applyProtection="1">
      <alignment horizontal="center" vertical="center" wrapText="1"/>
      <protection locked="0"/>
    </xf>
    <xf numFmtId="4" fontId="14" fillId="0" borderId="44" xfId="0" applyNumberFormat="1" applyFont="1" applyBorder="1" applyAlignment="1" applyProtection="1">
      <alignment horizontal="center" vertical="center"/>
      <protection locked="0"/>
    </xf>
    <xf numFmtId="4" fontId="8" fillId="0" borderId="21" xfId="0" applyNumberFormat="1" applyFont="1" applyBorder="1" applyAlignment="1">
      <alignment horizontal="right" vertical="center"/>
    </xf>
    <xf numFmtId="2" fontId="14" fillId="0" borderId="20" xfId="0" applyNumberFormat="1" applyFont="1" applyBorder="1" applyAlignment="1" applyProtection="1">
      <alignment horizontal="center" vertical="center"/>
      <protection locked="0"/>
    </xf>
    <xf numFmtId="0" fontId="14" fillId="0" borderId="4" xfId="12" quotePrefix="1" applyFont="1" applyBorder="1" applyAlignment="1" applyProtection="1">
      <alignment horizontal="left" vertical="center" wrapText="1"/>
      <protection locked="0"/>
    </xf>
    <xf numFmtId="0" fontId="14" fillId="0" borderId="4" xfId="0" applyFont="1" applyBorder="1" applyAlignment="1" applyProtection="1">
      <alignment horizontal="center" vertical="center" wrapText="1"/>
      <protection locked="0"/>
    </xf>
    <xf numFmtId="4" fontId="14" fillId="0" borderId="9" xfId="0" applyNumberFormat="1" applyFont="1" applyBorder="1" applyAlignment="1" applyProtection="1">
      <alignment horizontal="center" vertical="center"/>
      <protection locked="0"/>
    </xf>
    <xf numFmtId="4" fontId="14" fillId="0" borderId="4" xfId="0" applyNumberFormat="1" applyFont="1" applyBorder="1" applyAlignment="1" applyProtection="1">
      <alignment horizontal="center" vertical="center"/>
      <protection locked="0"/>
    </xf>
    <xf numFmtId="2" fontId="14" fillId="0" borderId="4" xfId="0" quotePrefix="1" applyNumberFormat="1" applyFont="1" applyBorder="1" applyAlignment="1" applyProtection="1">
      <alignment horizontal="left" vertical="center" wrapText="1"/>
      <protection locked="0"/>
    </xf>
    <xf numFmtId="0" fontId="8" fillId="0" borderId="4" xfId="0" applyFont="1" applyBorder="1" applyAlignment="1">
      <alignment horizontal="center" vertical="center"/>
    </xf>
    <xf numFmtId="4" fontId="8" fillId="0" borderId="21" xfId="0" applyNumberFormat="1" applyFont="1" applyBorder="1" applyAlignment="1">
      <alignment horizontal="center" vertical="center"/>
    </xf>
    <xf numFmtId="49" fontId="14" fillId="0" borderId="4" xfId="0" applyNumberFormat="1" applyFont="1" applyBorder="1" applyAlignment="1" applyProtection="1">
      <alignment vertical="center" wrapText="1"/>
      <protection locked="0"/>
    </xf>
    <xf numFmtId="0" fontId="14" fillId="0" borderId="4" xfId="0" applyFont="1" applyBorder="1" applyAlignment="1" applyProtection="1">
      <alignment vertical="center" wrapText="1"/>
      <protection locked="0"/>
    </xf>
    <xf numFmtId="0" fontId="14" fillId="0" borderId="5" xfId="0" applyFont="1" applyBorder="1" applyAlignment="1" applyProtection="1">
      <alignment vertical="center" wrapText="1"/>
      <protection locked="0"/>
    </xf>
    <xf numFmtId="2" fontId="14" fillId="0" borderId="22" xfId="0" applyNumberFormat="1" applyFont="1" applyBorder="1" applyAlignment="1" applyProtection="1">
      <alignment horizontal="center" vertical="center"/>
      <protection locked="0"/>
    </xf>
    <xf numFmtId="0" fontId="14" fillId="0" borderId="42" xfId="0" applyFont="1" applyBorder="1" applyAlignment="1" applyProtection="1">
      <alignment horizontal="center" vertical="center" wrapText="1"/>
      <protection locked="0"/>
    </xf>
    <xf numFmtId="0" fontId="14" fillId="0" borderId="42" xfId="0" applyFont="1" applyBorder="1" applyAlignment="1" applyProtection="1">
      <alignment vertical="center" wrapText="1"/>
      <protection locked="0"/>
    </xf>
    <xf numFmtId="4" fontId="8" fillId="0" borderId="42" xfId="0" applyNumberFormat="1" applyFont="1" applyBorder="1" applyAlignment="1">
      <alignment horizontal="center" vertical="center"/>
    </xf>
    <xf numFmtId="4" fontId="8" fillId="0" borderId="23" xfId="0" applyNumberFormat="1" applyFont="1" applyBorder="1" applyAlignment="1">
      <alignment horizontal="right" vertical="center"/>
    </xf>
    <xf numFmtId="4" fontId="8" fillId="0" borderId="54" xfId="0" applyNumberFormat="1" applyFont="1" applyBorder="1"/>
    <xf numFmtId="4" fontId="8" fillId="0" borderId="55" xfId="0" applyNumberFormat="1" applyFont="1" applyBorder="1"/>
    <xf numFmtId="4" fontId="8" fillId="0" borderId="74" xfId="0" applyNumberFormat="1" applyFont="1" applyBorder="1"/>
    <xf numFmtId="0" fontId="14" fillId="0" borderId="6" xfId="0" quotePrefix="1" applyFont="1" applyBorder="1" applyAlignment="1" applyProtection="1">
      <alignment vertical="center" wrapText="1"/>
      <protection locked="0"/>
    </xf>
    <xf numFmtId="0" fontId="14" fillId="0" borderId="6" xfId="0" applyFont="1" applyBorder="1" applyAlignment="1" applyProtection="1">
      <alignment horizontal="center" vertical="center" wrapText="1"/>
      <protection locked="0"/>
    </xf>
    <xf numFmtId="4" fontId="14" fillId="0" borderId="6" xfId="0" applyNumberFormat="1" applyFont="1" applyBorder="1" applyAlignment="1" applyProtection="1">
      <alignment horizontal="center" vertical="center" wrapText="1"/>
      <protection locked="0"/>
    </xf>
    <xf numFmtId="0" fontId="14" fillId="0" borderId="4" xfId="0" quotePrefix="1" applyFont="1" applyBorder="1" applyAlignment="1" applyProtection="1">
      <alignment vertical="center" wrapText="1"/>
      <protection locked="0"/>
    </xf>
    <xf numFmtId="4" fontId="14" fillId="0" borderId="4" xfId="0" applyNumberFormat="1" applyFont="1" applyBorder="1" applyAlignment="1" applyProtection="1">
      <alignment horizontal="center" vertical="center" wrapText="1"/>
      <protection locked="0"/>
    </xf>
    <xf numFmtId="0" fontId="14" fillId="0" borderId="5" xfId="0" applyFont="1" applyBorder="1" applyAlignment="1" applyProtection="1">
      <alignment horizontal="center" vertical="center" wrapText="1"/>
      <protection locked="0"/>
    </xf>
    <xf numFmtId="4" fontId="14" fillId="0" borderId="5" xfId="0" applyNumberFormat="1" applyFont="1" applyBorder="1" applyAlignment="1" applyProtection="1">
      <alignment horizontal="center" vertical="center" wrapText="1"/>
      <protection locked="0"/>
    </xf>
    <xf numFmtId="4" fontId="14" fillId="0" borderId="5" xfId="0" applyNumberFormat="1" applyFont="1" applyBorder="1" applyAlignment="1" applyProtection="1">
      <alignment horizontal="center" vertical="center"/>
      <protection locked="0"/>
    </xf>
    <xf numFmtId="0" fontId="14" fillId="0" borderId="5" xfId="0" quotePrefix="1" applyFont="1" applyBorder="1" applyAlignment="1" applyProtection="1">
      <alignment vertical="center" wrapText="1"/>
      <protection locked="0"/>
    </xf>
    <xf numFmtId="4" fontId="14" fillId="0" borderId="42" xfId="0" applyNumberFormat="1" applyFont="1" applyBorder="1" applyAlignment="1" applyProtection="1">
      <alignment horizontal="center" vertical="center"/>
      <protection locked="0"/>
    </xf>
    <xf numFmtId="4" fontId="8" fillId="0" borderId="45" xfId="0" applyNumberFormat="1" applyFont="1" applyBorder="1"/>
    <xf numFmtId="4" fontId="8" fillId="0" borderId="21" xfId="0" applyNumberFormat="1" applyFont="1" applyBorder="1"/>
    <xf numFmtId="4" fontId="8" fillId="0" borderId="23" xfId="0" applyNumberFormat="1" applyFont="1" applyBorder="1"/>
    <xf numFmtId="0" fontId="8" fillId="0" borderId="0" xfId="0" applyFont="1"/>
    <xf numFmtId="2" fontId="8" fillId="0" borderId="0" xfId="0" applyNumberFormat="1" applyFont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2" fontId="8" fillId="0" borderId="0" xfId="0" applyNumberFormat="1" applyFont="1" applyAlignment="1" applyProtection="1">
      <alignment vertical="center"/>
      <protection locked="0"/>
    </xf>
    <xf numFmtId="3" fontId="8" fillId="0" borderId="0" xfId="0" applyNumberFormat="1" applyFont="1" applyAlignment="1" applyProtection="1">
      <alignment horizontal="center" vertical="center" wrapText="1"/>
      <protection locked="0"/>
    </xf>
    <xf numFmtId="2" fontId="10" fillId="0" borderId="43" xfId="0" applyNumberFormat="1" applyFont="1" applyBorder="1" applyAlignment="1" applyProtection="1">
      <alignment horizontal="center" vertical="center"/>
      <protection locked="0"/>
    </xf>
    <xf numFmtId="0" fontId="13" fillId="0" borderId="44" xfId="0" applyFont="1" applyBorder="1" applyAlignment="1" applyProtection="1">
      <alignment horizontal="center" vertical="center"/>
      <protection locked="0"/>
    </xf>
    <xf numFmtId="0" fontId="13" fillId="0" borderId="44" xfId="1" applyFont="1" applyBorder="1" applyAlignment="1" applyProtection="1">
      <alignment vertical="top" wrapText="1"/>
      <protection locked="0"/>
    </xf>
    <xf numFmtId="0" fontId="13" fillId="0" borderId="44" xfId="1" applyFont="1" applyBorder="1" applyAlignment="1" applyProtection="1">
      <alignment horizontal="center" vertical="center" wrapText="1"/>
      <protection locked="0"/>
    </xf>
    <xf numFmtId="4" fontId="14" fillId="6" borderId="6" xfId="0" applyNumberFormat="1" applyFont="1" applyFill="1" applyBorder="1" applyAlignment="1" applyProtection="1">
      <alignment horizontal="center" vertical="center" wrapText="1"/>
      <protection locked="0"/>
    </xf>
    <xf numFmtId="4" fontId="13" fillId="0" borderId="44" xfId="0" applyNumberFormat="1" applyFont="1" applyBorder="1" applyAlignment="1" applyProtection="1">
      <alignment horizontal="center" vertical="center"/>
      <protection locked="0"/>
    </xf>
    <xf numFmtId="4" fontId="10" fillId="0" borderId="45" xfId="0" applyNumberFormat="1" applyFont="1" applyBorder="1" applyAlignment="1">
      <alignment vertical="center"/>
    </xf>
    <xf numFmtId="2" fontId="10" fillId="0" borderId="20" xfId="0" applyNumberFormat="1" applyFont="1" applyBorder="1" applyAlignment="1" applyProtection="1">
      <alignment horizontal="center" vertical="center"/>
      <protection locked="0"/>
    </xf>
    <xf numFmtId="0" fontId="10" fillId="0" borderId="4" xfId="0" applyFont="1" applyBorder="1" applyAlignment="1" applyProtection="1">
      <alignment horizontal="center" vertical="center"/>
      <protection locked="0"/>
    </xf>
    <xf numFmtId="0" fontId="13" fillId="0" borderId="4" xfId="1" applyFont="1" applyBorder="1" applyAlignment="1" applyProtection="1">
      <alignment vertical="top" wrapText="1"/>
      <protection locked="0"/>
    </xf>
    <xf numFmtId="0" fontId="13" fillId="0" borderId="4" xfId="1" applyFont="1" applyBorder="1" applyAlignment="1" applyProtection="1">
      <alignment horizontal="center" vertical="center" wrapText="1"/>
      <protection locked="0"/>
    </xf>
    <xf numFmtId="4" fontId="14" fillId="6" borderId="4" xfId="0" applyNumberFormat="1" applyFont="1" applyFill="1" applyBorder="1" applyAlignment="1" applyProtection="1">
      <alignment horizontal="center" vertical="center" wrapText="1"/>
      <protection locked="0"/>
    </xf>
    <xf numFmtId="4" fontId="13" fillId="0" borderId="4" xfId="0" applyNumberFormat="1" applyFont="1" applyBorder="1" applyAlignment="1" applyProtection="1">
      <alignment horizontal="center" vertical="center"/>
      <protection locked="0"/>
    </xf>
    <xf numFmtId="4" fontId="10" fillId="0" borderId="21" xfId="0" applyNumberFormat="1" applyFont="1" applyBorder="1" applyAlignment="1">
      <alignment vertical="center"/>
    </xf>
    <xf numFmtId="0" fontId="13" fillId="0" borderId="4" xfId="0" applyFont="1" applyBorder="1" applyAlignment="1" applyProtection="1">
      <alignment horizontal="center" vertical="center"/>
      <protection locked="0"/>
    </xf>
    <xf numFmtId="0" fontId="24" fillId="0" borderId="4" xfId="1" applyFont="1" applyBorder="1" applyAlignment="1" applyProtection="1">
      <alignment horizontal="center" vertical="center" wrapText="1"/>
      <protection locked="0"/>
    </xf>
    <xf numFmtId="2" fontId="10" fillId="0" borderId="22" xfId="0" applyNumberFormat="1" applyFont="1" applyBorder="1" applyAlignment="1" applyProtection="1">
      <alignment horizontal="center" vertical="center"/>
      <protection locked="0"/>
    </xf>
    <xf numFmtId="0" fontId="24" fillId="0" borderId="42" xfId="1" applyFont="1" applyBorder="1" applyAlignment="1" applyProtection="1">
      <alignment horizontal="center" vertical="center" wrapText="1"/>
      <protection locked="0"/>
    </xf>
    <xf numFmtId="0" fontId="13" fillId="0" borderId="42" xfId="1" applyFont="1" applyBorder="1" applyAlignment="1" applyProtection="1">
      <alignment vertical="top" wrapText="1"/>
      <protection locked="0"/>
    </xf>
    <xf numFmtId="0" fontId="13" fillId="0" borderId="42" xfId="1" applyFont="1" applyBorder="1" applyAlignment="1" applyProtection="1">
      <alignment horizontal="center" vertical="center" wrapText="1"/>
      <protection locked="0"/>
    </xf>
    <xf numFmtId="4" fontId="14" fillId="6" borderId="5" xfId="1" applyNumberFormat="1" applyFont="1" applyFill="1" applyBorder="1" applyAlignment="1" applyProtection="1">
      <alignment horizontal="center" vertical="center"/>
      <protection locked="0"/>
    </xf>
    <xf numFmtId="4" fontId="13" fillId="0" borderId="42" xfId="0" applyNumberFormat="1" applyFont="1" applyBorder="1" applyAlignment="1" applyProtection="1">
      <alignment horizontal="center" vertical="center"/>
      <protection locked="0"/>
    </xf>
    <xf numFmtId="4" fontId="10" fillId="0" borderId="23" xfId="0" applyNumberFormat="1" applyFont="1" applyBorder="1" applyAlignment="1">
      <alignment vertical="center"/>
    </xf>
    <xf numFmtId="2" fontId="10" fillId="0" borderId="30" xfId="0" applyNumberFormat="1" applyFont="1" applyBorder="1" applyAlignment="1" applyProtection="1">
      <alignment horizontal="center" vertical="center"/>
      <protection locked="0"/>
    </xf>
    <xf numFmtId="0" fontId="13" fillId="0" borderId="9" xfId="0" applyFont="1" applyBorder="1" applyAlignment="1" applyProtection="1">
      <alignment horizontal="center" vertical="center"/>
      <protection locked="0"/>
    </xf>
    <xf numFmtId="49" fontId="14" fillId="0" borderId="4" xfId="1" applyNumberFormat="1" applyFont="1" applyBorder="1" applyAlignment="1" applyProtection="1">
      <alignment horizontal="left" vertical="center" wrapText="1"/>
      <protection locked="0"/>
    </xf>
    <xf numFmtId="0" fontId="14" fillId="0" borderId="4" xfId="1" applyFont="1" applyBorder="1" applyAlignment="1" applyProtection="1">
      <alignment horizontal="center" vertical="center" wrapText="1"/>
      <protection locked="0"/>
    </xf>
    <xf numFmtId="4" fontId="8" fillId="6" borderId="6" xfId="0" applyNumberFormat="1" applyFont="1" applyFill="1" applyBorder="1" applyAlignment="1" applyProtection="1">
      <alignment horizontal="center" vertical="center"/>
      <protection locked="0"/>
    </xf>
    <xf numFmtId="4" fontId="10" fillId="0" borderId="44" xfId="0" applyNumberFormat="1" applyFont="1" applyBorder="1" applyAlignment="1">
      <alignment vertical="center"/>
    </xf>
    <xf numFmtId="0" fontId="14" fillId="0" borderId="4" xfId="0" quotePrefix="1" applyFont="1" applyBorder="1" applyAlignment="1" applyProtection="1">
      <alignment horizontal="left" vertical="center" wrapText="1"/>
      <protection locked="0"/>
    </xf>
    <xf numFmtId="4" fontId="8" fillId="6" borderId="4" xfId="0" applyNumberFormat="1" applyFont="1" applyFill="1" applyBorder="1" applyAlignment="1" applyProtection="1">
      <alignment horizontal="center" vertical="center"/>
      <protection locked="0"/>
    </xf>
    <xf numFmtId="4" fontId="10" fillId="0" borderId="4" xfId="0" applyNumberFormat="1" applyFont="1" applyBorder="1" applyAlignment="1">
      <alignment vertical="center"/>
    </xf>
    <xf numFmtId="4" fontId="8" fillId="0" borderId="4" xfId="0" applyNumberFormat="1" applyFont="1" applyBorder="1" applyAlignment="1" applyProtection="1">
      <alignment horizontal="center" vertical="center"/>
      <protection locked="0"/>
    </xf>
    <xf numFmtId="0" fontId="10" fillId="0" borderId="4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0" fontId="24" fillId="0" borderId="4" xfId="0" applyFont="1" applyBorder="1" applyAlignment="1" applyProtection="1">
      <alignment horizontal="center" vertical="center"/>
      <protection locked="0"/>
    </xf>
    <xf numFmtId="0" fontId="14" fillId="0" borderId="6" xfId="1" applyFont="1" applyBorder="1" applyAlignment="1" applyProtection="1">
      <alignment horizontal="center" vertical="center" wrapText="1"/>
      <protection locked="0"/>
    </xf>
    <xf numFmtId="49" fontId="14" fillId="0" borderId="4" xfId="1" applyNumberFormat="1" applyFont="1" applyBorder="1" applyAlignment="1" applyProtection="1">
      <alignment horizontal="left" wrapText="1"/>
      <protection locked="0"/>
    </xf>
    <xf numFmtId="0" fontId="53" fillId="0" borderId="42" xfId="0" applyFont="1" applyBorder="1" applyAlignment="1" applyProtection="1">
      <alignment horizontal="left" vertical="center"/>
      <protection locked="0"/>
    </xf>
    <xf numFmtId="2" fontId="10" fillId="0" borderId="14" xfId="0" applyNumberFormat="1" applyFont="1" applyBorder="1" applyAlignment="1" applyProtection="1">
      <alignment horizontal="center" vertical="center"/>
      <protection locked="0"/>
    </xf>
    <xf numFmtId="0" fontId="10" fillId="0" borderId="15" xfId="0" applyFont="1" applyBorder="1" applyAlignment="1" applyProtection="1">
      <alignment horizontal="center" vertical="center"/>
      <protection locked="0"/>
    </xf>
    <xf numFmtId="0" fontId="10" fillId="0" borderId="44" xfId="0" applyFont="1" applyBorder="1" applyAlignment="1" applyProtection="1">
      <alignment horizontal="center" vertical="center"/>
      <protection locked="0"/>
    </xf>
    <xf numFmtId="49" fontId="13" fillId="0" borderId="44" xfId="1" applyNumberFormat="1" applyFont="1" applyBorder="1" applyAlignment="1" applyProtection="1">
      <alignment vertical="center" wrapText="1"/>
      <protection locked="0"/>
    </xf>
    <xf numFmtId="49" fontId="13" fillId="0" borderId="4" xfId="1" applyNumberFormat="1" applyFont="1" applyBorder="1" applyAlignment="1" applyProtection="1">
      <alignment vertical="center" wrapText="1"/>
      <protection locked="0"/>
    </xf>
    <xf numFmtId="0" fontId="10" fillId="0" borderId="42" xfId="0" applyFont="1" applyBorder="1" applyAlignment="1" applyProtection="1">
      <alignment horizontal="center" vertical="center"/>
      <protection locked="0"/>
    </xf>
    <xf numFmtId="49" fontId="13" fillId="0" borderId="42" xfId="1" applyNumberFormat="1" applyFont="1" applyBorder="1" applyAlignment="1" applyProtection="1">
      <alignment vertical="top" wrapText="1"/>
      <protection locked="0"/>
    </xf>
    <xf numFmtId="0" fontId="24" fillId="0" borderId="15" xfId="1" applyFont="1" applyBorder="1" applyAlignment="1" applyProtection="1">
      <alignment horizontal="center" vertical="center" wrapText="1"/>
      <protection locked="0"/>
    </xf>
    <xf numFmtId="0" fontId="24" fillId="0" borderId="44" xfId="1" applyFont="1" applyBorder="1" applyAlignment="1" applyProtection="1">
      <alignment horizontal="center" vertical="center" wrapText="1"/>
      <protection locked="0"/>
    </xf>
    <xf numFmtId="49" fontId="13" fillId="0" borderId="44" xfId="1" applyNumberFormat="1" applyFont="1" applyBorder="1" applyAlignment="1" applyProtection="1">
      <alignment horizontal="left" vertical="center" wrapText="1"/>
      <protection locked="0"/>
    </xf>
    <xf numFmtId="0" fontId="13" fillId="0" borderId="44" xfId="0" applyFont="1" applyBorder="1" applyAlignment="1" applyProtection="1">
      <alignment horizontal="center" vertical="center" wrapText="1"/>
      <protection locked="0"/>
    </xf>
    <xf numFmtId="49" fontId="13" fillId="0" borderId="4" xfId="1" applyNumberFormat="1" applyFont="1" applyBorder="1" applyAlignment="1" applyProtection="1">
      <alignment horizontal="left" vertical="center" wrapText="1"/>
      <protection locked="0"/>
    </xf>
    <xf numFmtId="0" fontId="13" fillId="0" borderId="4" xfId="0" applyFont="1" applyBorder="1" applyAlignment="1" applyProtection="1">
      <alignment horizontal="center" vertical="center" wrapText="1"/>
      <protection locked="0"/>
    </xf>
    <xf numFmtId="0" fontId="13" fillId="0" borderId="4" xfId="0" applyFont="1" applyBorder="1" applyAlignment="1" applyProtection="1">
      <alignment wrapText="1"/>
      <protection locked="0"/>
    </xf>
    <xf numFmtId="49" fontId="13" fillId="0" borderId="42" xfId="0" applyNumberFormat="1" applyFont="1" applyBorder="1" applyAlignment="1" applyProtection="1">
      <alignment vertical="center" wrapText="1"/>
      <protection locked="0"/>
    </xf>
    <xf numFmtId="0" fontId="13" fillId="0" borderId="42" xfId="0" applyFont="1" applyBorder="1" applyAlignment="1" applyProtection="1">
      <alignment horizontal="center" vertical="center" wrapText="1"/>
      <protection locked="0"/>
    </xf>
    <xf numFmtId="0" fontId="13" fillId="0" borderId="15" xfId="1" applyFont="1" applyBorder="1" applyAlignment="1" applyProtection="1">
      <alignment horizontal="center" vertical="center"/>
      <protection locked="0"/>
    </xf>
    <xf numFmtId="49" fontId="14" fillId="0" borderId="4" xfId="0" applyNumberFormat="1" applyFont="1" applyBorder="1" applyAlignment="1" applyProtection="1">
      <alignment vertical="top" wrapText="1"/>
      <protection locked="0"/>
    </xf>
    <xf numFmtId="0" fontId="8" fillId="0" borderId="4" xfId="0" applyFont="1" applyBorder="1" applyAlignment="1" applyProtection="1">
      <alignment horizontal="center" vertical="center"/>
      <protection locked="0"/>
    </xf>
    <xf numFmtId="0" fontId="24" fillId="0" borderId="5" xfId="1" applyFont="1" applyBorder="1" applyAlignment="1" applyProtection="1">
      <alignment horizontal="center" vertical="center" wrapText="1"/>
      <protection locked="0"/>
    </xf>
    <xf numFmtId="4" fontId="8" fillId="0" borderId="5" xfId="0" applyNumberFormat="1" applyFont="1" applyBorder="1" applyAlignment="1" applyProtection="1">
      <alignment horizontal="center" vertical="center"/>
      <protection locked="0"/>
    </xf>
    <xf numFmtId="4" fontId="10" fillId="0" borderId="5" xfId="0" applyNumberFormat="1" applyFont="1" applyBorder="1" applyAlignment="1">
      <alignment horizontal="center" vertical="center"/>
    </xf>
    <xf numFmtId="0" fontId="53" fillId="0" borderId="9" xfId="0" applyFont="1" applyBorder="1" applyAlignment="1" applyProtection="1">
      <alignment horizontal="center" vertical="center"/>
      <protection locked="0"/>
    </xf>
    <xf numFmtId="0" fontId="53" fillId="0" borderId="44" xfId="0" applyFont="1" applyBorder="1" applyAlignment="1" applyProtection="1">
      <alignment horizontal="center" vertical="center"/>
      <protection locked="0"/>
    </xf>
    <xf numFmtId="49" fontId="13" fillId="0" borderId="44" xfId="0" applyNumberFormat="1" applyFont="1" applyBorder="1" applyAlignment="1" applyProtection="1">
      <alignment vertical="top" wrapText="1"/>
      <protection locked="0"/>
    </xf>
    <xf numFmtId="0" fontId="53" fillId="0" borderId="4" xfId="0" applyFont="1" applyBorder="1" applyAlignment="1" applyProtection="1">
      <alignment horizontal="center" vertical="center"/>
      <protection locked="0"/>
    </xf>
    <xf numFmtId="49" fontId="13" fillId="0" borderId="4" xfId="0" applyNumberFormat="1" applyFont="1" applyBorder="1" applyAlignment="1" applyProtection="1">
      <alignment vertical="top" wrapText="1"/>
      <protection locked="0"/>
    </xf>
    <xf numFmtId="0" fontId="13" fillId="0" borderId="4" xfId="0" applyFont="1" applyBorder="1" applyAlignment="1" applyProtection="1">
      <alignment horizontal="left" vertical="center" wrapText="1"/>
      <protection locked="0"/>
    </xf>
    <xf numFmtId="0" fontId="13" fillId="0" borderId="42" xfId="0" applyFont="1" applyBorder="1" applyAlignment="1" applyProtection="1">
      <alignment horizontal="left" vertical="center" wrapText="1"/>
      <protection locked="0"/>
    </xf>
    <xf numFmtId="4" fontId="10" fillId="0" borderId="42" xfId="0" applyNumberFormat="1" applyFont="1" applyBorder="1" applyAlignment="1">
      <alignment vertical="center"/>
    </xf>
    <xf numFmtId="0" fontId="13" fillId="0" borderId="15" xfId="0" applyFont="1" applyBorder="1" applyAlignment="1" applyProtection="1">
      <alignment horizontal="center" vertical="center"/>
      <protection locked="0"/>
    </xf>
    <xf numFmtId="0" fontId="10" fillId="0" borderId="45" xfId="0" applyFont="1" applyBorder="1" applyAlignment="1">
      <alignment horizontal="center" vertical="center"/>
    </xf>
    <xf numFmtId="0" fontId="14" fillId="0" borderId="4" xfId="0" applyFont="1" applyBorder="1" applyAlignment="1" applyProtection="1">
      <alignment horizontal="left" vertical="center" wrapText="1"/>
      <protection locked="0"/>
    </xf>
    <xf numFmtId="0" fontId="14" fillId="0" borderId="5" xfId="0" applyFont="1" applyBorder="1" applyAlignment="1" applyProtection="1">
      <alignment horizontal="left" vertical="center" wrapText="1"/>
      <protection locked="0"/>
    </xf>
    <xf numFmtId="0" fontId="14" fillId="0" borderId="5" xfId="1" applyFont="1" applyBorder="1" applyAlignment="1" applyProtection="1">
      <alignment horizontal="center" vertical="center" wrapText="1"/>
      <protection locked="0"/>
    </xf>
    <xf numFmtId="4" fontId="8" fillId="0" borderId="56" xfId="0" applyNumberFormat="1" applyFont="1" applyBorder="1"/>
    <xf numFmtId="4" fontId="8" fillId="6" borderId="5" xfId="0" applyNumberFormat="1" applyFont="1" applyFill="1" applyBorder="1" applyAlignment="1" applyProtection="1">
      <alignment horizontal="center" vertical="center"/>
      <protection locked="0"/>
    </xf>
    <xf numFmtId="2" fontId="9" fillId="0" borderId="0" xfId="0" applyNumberFormat="1" applyFont="1" applyAlignment="1" applyProtection="1">
      <alignment horizontal="right" vertical="center"/>
      <protection locked="0"/>
    </xf>
    <xf numFmtId="4" fontId="8" fillId="0" borderId="0" xfId="0" applyNumberFormat="1" applyFont="1"/>
    <xf numFmtId="4" fontId="8" fillId="0" borderId="0" xfId="0" applyNumberFormat="1" applyFont="1" applyAlignment="1" applyProtection="1">
      <alignment horizontal="center" vertical="center"/>
      <protection locked="0"/>
    </xf>
    <xf numFmtId="4" fontId="14" fillId="0" borderId="33" xfId="0" applyNumberFormat="1" applyFont="1" applyBorder="1" applyAlignment="1" applyProtection="1">
      <alignment horizontal="center" vertical="center" wrapText="1"/>
      <protection locked="0"/>
    </xf>
    <xf numFmtId="4" fontId="14" fillId="6" borderId="5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4" xfId="0" applyNumberFormat="1" applyFont="1" applyBorder="1" applyAlignment="1" applyProtection="1">
      <alignment horizontal="center" vertical="center" wrapText="1"/>
      <protection locked="0"/>
    </xf>
    <xf numFmtId="0" fontId="3" fillId="0" borderId="0" xfId="1" applyFont="1" applyAlignment="1">
      <alignment horizontal="center"/>
    </xf>
    <xf numFmtId="0" fontId="7" fillId="0" borderId="0" xfId="1" applyFont="1" applyAlignment="1">
      <alignment horizontal="center"/>
    </xf>
    <xf numFmtId="2" fontId="9" fillId="0" borderId="1" xfId="0" applyNumberFormat="1" applyFont="1" applyBorder="1" applyAlignment="1">
      <alignment horizontal="right" vertical="center"/>
    </xf>
    <xf numFmtId="2" fontId="9" fillId="0" borderId="2" xfId="0" applyNumberFormat="1" applyFont="1" applyBorder="1" applyAlignment="1">
      <alignment horizontal="right" vertical="center"/>
    </xf>
    <xf numFmtId="2" fontId="9" fillId="0" borderId="3" xfId="0" applyNumberFormat="1" applyFont="1" applyBorder="1" applyAlignment="1">
      <alignment horizontal="right" vertical="center"/>
    </xf>
    <xf numFmtId="2" fontId="9" fillId="0" borderId="11" xfId="0" applyNumberFormat="1" applyFont="1" applyBorder="1" applyAlignment="1">
      <alignment horizontal="left" vertical="center"/>
    </xf>
    <xf numFmtId="2" fontId="9" fillId="0" borderId="28" xfId="0" applyNumberFormat="1" applyFont="1" applyBorder="1" applyAlignment="1">
      <alignment horizontal="left" vertical="center"/>
    </xf>
    <xf numFmtId="2" fontId="9" fillId="0" borderId="13" xfId="0" applyNumberFormat="1" applyFont="1" applyBorder="1" applyAlignment="1">
      <alignment horizontal="left" vertical="center"/>
    </xf>
    <xf numFmtId="0" fontId="4" fillId="0" borderId="0" xfId="1" applyFont="1" applyAlignment="1">
      <alignment horizontal="center"/>
    </xf>
    <xf numFmtId="2" fontId="1" fillId="0" borderId="0" xfId="0" applyNumberFormat="1" applyFont="1" applyAlignment="1">
      <alignment horizontal="center" vertical="center"/>
    </xf>
    <xf numFmtId="2" fontId="9" fillId="0" borderId="30" xfId="0" applyNumberFormat="1" applyFont="1" applyBorder="1" applyAlignment="1">
      <alignment horizontal="center" vertical="center"/>
    </xf>
    <xf numFmtId="2" fontId="9" fillId="0" borderId="26" xfId="0" applyNumberFormat="1" applyFont="1" applyBorder="1" applyAlignment="1">
      <alignment horizontal="center" vertical="center"/>
    </xf>
    <xf numFmtId="2" fontId="9" fillId="0" borderId="7" xfId="0" applyNumberFormat="1" applyFont="1" applyBorder="1" applyAlignment="1">
      <alignment horizontal="center" vertical="center"/>
    </xf>
    <xf numFmtId="2" fontId="9" fillId="0" borderId="10" xfId="0" applyNumberFormat="1" applyFont="1" applyBorder="1" applyAlignment="1">
      <alignment horizontal="center" vertical="center"/>
    </xf>
    <xf numFmtId="2" fontId="9" fillId="0" borderId="8" xfId="0" applyNumberFormat="1" applyFont="1" applyBorder="1" applyAlignment="1">
      <alignment horizontal="center" vertical="center"/>
    </xf>
    <xf numFmtId="2" fontId="9" fillId="0" borderId="11" xfId="0" applyNumberFormat="1" applyFont="1" applyBorder="1" applyAlignment="1">
      <alignment horizontal="center" vertical="center"/>
    </xf>
    <xf numFmtId="2" fontId="9" fillId="0" borderId="9" xfId="0" applyNumberFormat="1" applyFont="1" applyBorder="1" applyAlignment="1">
      <alignment horizontal="center" vertical="center" wrapText="1"/>
    </xf>
    <xf numFmtId="2" fontId="9" fillId="0" borderId="12" xfId="0" applyNumberFormat="1" applyFont="1" applyBorder="1" applyAlignment="1">
      <alignment horizontal="center" vertical="center" wrapText="1"/>
    </xf>
    <xf numFmtId="2" fontId="9" fillId="0" borderId="34" xfId="0" applyNumberFormat="1" applyFont="1" applyBorder="1" applyAlignment="1">
      <alignment horizontal="center" vertical="center" wrapText="1"/>
    </xf>
    <xf numFmtId="2" fontId="9" fillId="0" borderId="27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2" fontId="9" fillId="0" borderId="30" xfId="0" applyNumberFormat="1" applyFont="1" applyBorder="1" applyAlignment="1">
      <alignment horizontal="center" vertical="center" wrapText="1"/>
    </xf>
    <xf numFmtId="2" fontId="9" fillId="0" borderId="26" xfId="0" applyNumberFormat="1" applyFont="1" applyBorder="1" applyAlignment="1">
      <alignment horizontal="center" vertical="center" wrapText="1"/>
    </xf>
    <xf numFmtId="2" fontId="9" fillId="0" borderId="17" xfId="0" applyNumberFormat="1" applyFont="1" applyBorder="1" applyAlignment="1">
      <alignment horizontal="center" vertical="center" wrapText="1"/>
    </xf>
    <xf numFmtId="2" fontId="9" fillId="0" borderId="18" xfId="0" applyNumberFormat="1" applyFont="1" applyBorder="1" applyAlignment="1">
      <alignment horizontal="center" vertical="center" wrapText="1"/>
    </xf>
    <xf numFmtId="2" fontId="9" fillId="0" borderId="19" xfId="0" applyNumberFormat="1" applyFont="1" applyBorder="1" applyAlignment="1">
      <alignment horizontal="center" vertical="center" wrapText="1"/>
    </xf>
    <xf numFmtId="1" fontId="9" fillId="0" borderId="37" xfId="0" applyNumberFormat="1" applyFont="1" applyBorder="1" applyAlignment="1">
      <alignment horizontal="left" vertical="center" wrapText="1"/>
    </xf>
    <xf numFmtId="1" fontId="9" fillId="0" borderId="18" xfId="0" applyNumberFormat="1" applyFont="1" applyBorder="1" applyAlignment="1">
      <alignment horizontal="left" vertical="center" wrapText="1"/>
    </xf>
    <xf numFmtId="1" fontId="9" fillId="0" borderId="19" xfId="0" applyNumberFormat="1" applyFont="1" applyBorder="1" applyAlignment="1">
      <alignment horizontal="left" vertical="center" wrapText="1"/>
    </xf>
    <xf numFmtId="49" fontId="10" fillId="0" borderId="33" xfId="0" applyNumberFormat="1" applyFont="1" applyBorder="1" applyAlignment="1">
      <alignment horizontal="center" vertical="center"/>
    </xf>
    <xf numFmtId="49" fontId="10" fillId="0" borderId="12" xfId="0" applyNumberFormat="1" applyFont="1" applyBorder="1" applyAlignment="1">
      <alignment horizontal="center" vertical="center"/>
    </xf>
    <xf numFmtId="2" fontId="9" fillId="0" borderId="35" xfId="0" applyNumberFormat="1" applyFont="1" applyBorder="1" applyAlignment="1">
      <alignment horizontal="right" vertical="center"/>
    </xf>
    <xf numFmtId="2" fontId="9" fillId="0" borderId="36" xfId="0" applyNumberFormat="1" applyFont="1" applyBorder="1" applyAlignment="1">
      <alignment horizontal="right" vertical="center"/>
    </xf>
    <xf numFmtId="2" fontId="9" fillId="0" borderId="29" xfId="0" applyNumberFormat="1" applyFont="1" applyBorder="1" applyAlignment="1">
      <alignment horizontal="right" vertical="center"/>
    </xf>
    <xf numFmtId="2" fontId="9" fillId="0" borderId="37" xfId="0" applyNumberFormat="1" applyFont="1" applyBorder="1" applyAlignment="1">
      <alignment horizontal="left" vertical="center"/>
    </xf>
    <xf numFmtId="2" fontId="9" fillId="0" borderId="18" xfId="0" applyNumberFormat="1" applyFont="1" applyBorder="1" applyAlignment="1">
      <alignment horizontal="left" vertical="center"/>
    </xf>
    <xf numFmtId="2" fontId="9" fillId="0" borderId="19" xfId="0" applyNumberFormat="1" applyFont="1" applyBorder="1" applyAlignment="1">
      <alignment horizontal="left" vertical="center"/>
    </xf>
    <xf numFmtId="2" fontId="12" fillId="0" borderId="39" xfId="0" applyNumberFormat="1" applyFont="1" applyBorder="1" applyAlignment="1">
      <alignment horizontal="right" vertical="center"/>
    </xf>
    <xf numFmtId="2" fontId="12" fillId="0" borderId="40" xfId="0" applyNumberFormat="1" applyFont="1" applyBorder="1" applyAlignment="1">
      <alignment horizontal="right" vertical="center"/>
    </xf>
    <xf numFmtId="2" fontId="12" fillId="0" borderId="41" xfId="0" applyNumberFormat="1" applyFont="1" applyBorder="1" applyAlignment="1">
      <alignment horizontal="right" vertical="center"/>
    </xf>
    <xf numFmtId="49" fontId="14" fillId="0" borderId="5" xfId="0" applyNumberFormat="1" applyFont="1" applyBorder="1" applyAlignment="1">
      <alignment horizontal="center" vertical="center" wrapText="1"/>
    </xf>
    <xf numFmtId="49" fontId="14" fillId="0" borderId="6" xfId="0" applyNumberFormat="1" applyFont="1" applyBorder="1" applyAlignment="1">
      <alignment horizontal="center" vertical="center" wrapText="1"/>
    </xf>
    <xf numFmtId="49" fontId="8" fillId="0" borderId="9" xfId="0" applyNumberFormat="1" applyFont="1" applyBorder="1" applyAlignment="1">
      <alignment horizontal="center" vertical="center"/>
    </xf>
    <xf numFmtId="49" fontId="8" fillId="0" borderId="33" xfId="0" applyNumberFormat="1" applyFont="1" applyBorder="1" applyAlignment="1">
      <alignment horizontal="center" vertical="center"/>
    </xf>
    <xf numFmtId="0" fontId="32" fillId="0" borderId="30" xfId="0" applyFont="1" applyBorder="1" applyAlignment="1">
      <alignment horizontal="center" vertical="center" wrapText="1"/>
    </xf>
    <xf numFmtId="0" fontId="32" fillId="0" borderId="7" xfId="0" applyFont="1" applyBorder="1" applyAlignment="1">
      <alignment horizontal="center" vertical="center" wrapText="1"/>
    </xf>
    <xf numFmtId="0" fontId="32" fillId="0" borderId="9" xfId="0" applyFont="1" applyBorder="1" applyAlignment="1">
      <alignment horizontal="center" vertical="center" wrapText="1"/>
    </xf>
    <xf numFmtId="0" fontId="32" fillId="0" borderId="8" xfId="0" applyFont="1" applyBorder="1" applyAlignment="1">
      <alignment horizontal="center" vertical="center" wrapText="1"/>
    </xf>
    <xf numFmtId="0" fontId="45" fillId="0" borderId="58" xfId="0" applyFont="1" applyBorder="1" applyAlignment="1">
      <alignment horizontal="center" vertical="center" wrapText="1"/>
    </xf>
    <xf numFmtId="0" fontId="45" fillId="0" borderId="33" xfId="0" applyFont="1" applyBorder="1" applyAlignment="1">
      <alignment horizontal="center" vertical="center" wrapText="1"/>
    </xf>
    <xf numFmtId="0" fontId="45" fillId="0" borderId="60" xfId="0" applyFont="1" applyBorder="1" applyAlignment="1">
      <alignment horizontal="center" vertical="center" wrapText="1"/>
    </xf>
    <xf numFmtId="2" fontId="9" fillId="0" borderId="43" xfId="0" applyNumberFormat="1" applyFont="1" applyBorder="1" applyAlignment="1">
      <alignment horizontal="center" vertical="center"/>
    </xf>
    <xf numFmtId="2" fontId="9" fillId="0" borderId="22" xfId="0" applyNumberFormat="1" applyFont="1" applyBorder="1" applyAlignment="1">
      <alignment horizontal="center" vertical="center"/>
    </xf>
    <xf numFmtId="2" fontId="9" fillId="0" borderId="9" xfId="0" applyNumberFormat="1" applyFont="1" applyBorder="1" applyAlignment="1">
      <alignment horizontal="center" vertical="center"/>
    </xf>
    <xf numFmtId="2" fontId="9" fillId="0" borderId="12" xfId="0" applyNumberFormat="1" applyFont="1" applyBorder="1" applyAlignment="1">
      <alignment horizontal="center" vertical="center"/>
    </xf>
    <xf numFmtId="2" fontId="9" fillId="0" borderId="44" xfId="0" applyNumberFormat="1" applyFont="1" applyBorder="1" applyAlignment="1">
      <alignment horizontal="center" vertical="center"/>
    </xf>
    <xf numFmtId="2" fontId="9" fillId="0" borderId="42" xfId="0" applyNumberFormat="1" applyFont="1" applyBorder="1" applyAlignment="1">
      <alignment horizontal="center" vertical="center"/>
    </xf>
    <xf numFmtId="3" fontId="12" fillId="0" borderId="44" xfId="0" applyNumberFormat="1" applyFont="1" applyBorder="1" applyAlignment="1">
      <alignment horizontal="center" vertical="center" wrapText="1"/>
    </xf>
    <xf numFmtId="3" fontId="12" fillId="0" borderId="42" xfId="0" applyNumberFormat="1" applyFont="1" applyBorder="1" applyAlignment="1">
      <alignment horizontal="center" vertical="center" wrapText="1"/>
    </xf>
    <xf numFmtId="2" fontId="9" fillId="0" borderId="44" xfId="0" applyNumberFormat="1" applyFont="1" applyBorder="1" applyAlignment="1">
      <alignment horizontal="center" vertical="center" wrapText="1"/>
    </xf>
    <xf numFmtId="2" fontId="9" fillId="0" borderId="42" xfId="0" applyNumberFormat="1" applyFont="1" applyBorder="1" applyAlignment="1">
      <alignment horizontal="center" vertical="center" wrapText="1"/>
    </xf>
    <xf numFmtId="2" fontId="9" fillId="0" borderId="45" xfId="0" applyNumberFormat="1" applyFont="1" applyBorder="1" applyAlignment="1">
      <alignment horizontal="center" vertical="center" wrapText="1"/>
    </xf>
    <xf numFmtId="2" fontId="9" fillId="0" borderId="23" xfId="0" applyNumberFormat="1" applyFont="1" applyBorder="1" applyAlignment="1">
      <alignment horizontal="center" vertical="center" wrapText="1"/>
    </xf>
    <xf numFmtId="2" fontId="9" fillId="0" borderId="0" xfId="0" applyNumberFormat="1" applyFont="1" applyAlignment="1">
      <alignment horizontal="center" vertical="center" wrapText="1"/>
    </xf>
    <xf numFmtId="0" fontId="31" fillId="0" borderId="58" xfId="1" applyFont="1" applyBorder="1" applyAlignment="1">
      <alignment horizontal="center" vertical="center" wrapText="1"/>
    </xf>
    <xf numFmtId="0" fontId="31" fillId="0" borderId="59" xfId="1" applyFont="1" applyBorder="1" applyAlignment="1">
      <alignment horizontal="center" vertical="center" wrapText="1"/>
    </xf>
    <xf numFmtId="0" fontId="31" fillId="0" borderId="33" xfId="1" applyFont="1" applyBorder="1" applyAlignment="1">
      <alignment horizontal="center" vertical="center" wrapText="1"/>
    </xf>
    <xf numFmtId="0" fontId="31" fillId="0" borderId="60" xfId="1" applyFont="1" applyBorder="1" applyAlignment="1">
      <alignment horizontal="center" vertical="center" wrapText="1"/>
    </xf>
    <xf numFmtId="0" fontId="12" fillId="0" borderId="44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42" xfId="0" applyFont="1" applyBorder="1" applyAlignment="1">
      <alignment horizontal="center" vertical="center"/>
    </xf>
    <xf numFmtId="2" fontId="12" fillId="0" borderId="52" xfId="0" applyNumberFormat="1" applyFont="1" applyBorder="1" applyAlignment="1">
      <alignment horizontal="right" vertical="center"/>
    </xf>
    <xf numFmtId="2" fontId="12" fillId="0" borderId="66" xfId="0" applyNumberFormat="1" applyFont="1" applyBorder="1" applyAlignment="1">
      <alignment horizontal="right" vertical="center"/>
    </xf>
    <xf numFmtId="2" fontId="12" fillId="0" borderId="61" xfId="0" applyNumberFormat="1" applyFont="1" applyBorder="1" applyAlignment="1">
      <alignment horizontal="right" vertical="center"/>
    </xf>
    <xf numFmtId="2" fontId="9" fillId="0" borderId="67" xfId="0" applyNumberFormat="1" applyFont="1" applyBorder="1" applyAlignment="1">
      <alignment horizontal="right" vertical="center"/>
    </xf>
    <xf numFmtId="2" fontId="9" fillId="0" borderId="68" xfId="0" applyNumberFormat="1" applyFont="1" applyBorder="1" applyAlignment="1">
      <alignment horizontal="right" vertical="center"/>
    </xf>
    <xf numFmtId="2" fontId="12" fillId="0" borderId="65" xfId="0" applyNumberFormat="1" applyFont="1" applyBorder="1" applyAlignment="1">
      <alignment horizontal="right" vertical="center"/>
    </xf>
    <xf numFmtId="3" fontId="10" fillId="0" borderId="9" xfId="0" applyNumberFormat="1" applyFont="1" applyBorder="1" applyAlignment="1">
      <alignment horizontal="center" vertical="center"/>
    </xf>
    <xf numFmtId="3" fontId="10" fillId="0" borderId="33" xfId="0" applyNumberFormat="1" applyFont="1" applyBorder="1" applyAlignment="1">
      <alignment horizontal="center" vertical="center"/>
    </xf>
    <xf numFmtId="3" fontId="10" fillId="0" borderId="12" xfId="0" applyNumberFormat="1" applyFont="1" applyBorder="1" applyAlignment="1">
      <alignment horizontal="center" vertical="center"/>
    </xf>
    <xf numFmtId="2" fontId="12" fillId="0" borderId="44" xfId="0" applyNumberFormat="1" applyFont="1" applyBorder="1" applyAlignment="1">
      <alignment horizontal="right" vertical="center"/>
    </xf>
    <xf numFmtId="2" fontId="9" fillId="0" borderId="4" xfId="0" applyNumberFormat="1" applyFont="1" applyBorder="1" applyAlignment="1">
      <alignment horizontal="right" vertical="center"/>
    </xf>
    <xf numFmtId="2" fontId="9" fillId="0" borderId="42" xfId="0" applyNumberFormat="1" applyFont="1" applyBorder="1" applyAlignment="1">
      <alignment horizontal="right" vertical="center"/>
    </xf>
    <xf numFmtId="0" fontId="31" fillId="0" borderId="50" xfId="1" applyFont="1" applyBorder="1" applyAlignment="1">
      <alignment horizontal="center" vertical="center" wrapText="1"/>
    </xf>
    <xf numFmtId="0" fontId="31" fillId="0" borderId="28" xfId="1" applyFont="1" applyBorder="1" applyAlignment="1">
      <alignment horizontal="center" vertical="center" wrapText="1"/>
    </xf>
    <xf numFmtId="0" fontId="31" fillId="0" borderId="13" xfId="1" applyFont="1" applyBorder="1" applyAlignment="1">
      <alignment horizontal="center" vertical="center" wrapText="1"/>
    </xf>
    <xf numFmtId="3" fontId="9" fillId="0" borderId="44" xfId="0" applyNumberFormat="1" applyFont="1" applyBorder="1" applyAlignment="1">
      <alignment horizontal="center" vertical="center" wrapText="1"/>
    </xf>
    <xf numFmtId="3" fontId="9" fillId="0" borderId="4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9" fillId="0" borderId="9" xfId="0" applyFont="1" applyBorder="1" applyAlignment="1">
      <alignment horizontal="center" vertical="center"/>
    </xf>
    <xf numFmtId="0" fontId="9" fillId="0" borderId="33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32" fillId="0" borderId="43" xfId="0" applyFont="1" applyBorder="1" applyAlignment="1">
      <alignment horizontal="center" vertical="center" wrapText="1"/>
    </xf>
    <xf numFmtId="0" fontId="32" fillId="0" borderId="61" xfId="0" applyFont="1" applyBorder="1" applyAlignment="1">
      <alignment horizontal="center" vertical="center" wrapText="1"/>
    </xf>
    <xf numFmtId="0" fontId="32" fillId="0" borderId="44" xfId="0" applyFont="1" applyBorder="1" applyAlignment="1">
      <alignment horizontal="center" vertical="center" wrapText="1"/>
    </xf>
    <xf numFmtId="0" fontId="32" fillId="0" borderId="45" xfId="0" applyFont="1" applyBorder="1" applyAlignment="1">
      <alignment horizontal="center" vertical="center" wrapText="1"/>
    </xf>
    <xf numFmtId="2" fontId="12" fillId="0" borderId="0" xfId="0" applyNumberFormat="1" applyFont="1" applyAlignment="1">
      <alignment horizontal="right" vertical="center"/>
    </xf>
    <xf numFmtId="2" fontId="9" fillId="0" borderId="0" xfId="0" applyNumberFormat="1" applyFont="1" applyAlignment="1">
      <alignment horizontal="right" vertical="center"/>
    </xf>
    <xf numFmtId="2" fontId="9" fillId="4" borderId="0" xfId="0" applyNumberFormat="1" applyFont="1" applyFill="1" applyAlignment="1">
      <alignment horizontal="center" vertical="center" wrapText="1"/>
    </xf>
    <xf numFmtId="2" fontId="9" fillId="0" borderId="0" xfId="0" applyNumberFormat="1" applyFont="1" applyAlignment="1">
      <alignment horizontal="center" vertical="center"/>
    </xf>
    <xf numFmtId="2" fontId="9" fillId="2" borderId="0" xfId="0" applyNumberFormat="1" applyFont="1" applyFill="1" applyAlignment="1">
      <alignment horizontal="center" vertical="center" wrapText="1"/>
    </xf>
    <xf numFmtId="0" fontId="9" fillId="4" borderId="0" xfId="0" applyFont="1" applyFill="1" applyAlignment="1">
      <alignment horizontal="center" vertical="center"/>
    </xf>
    <xf numFmtId="0" fontId="9" fillId="4" borderId="0" xfId="0" applyFont="1" applyFill="1" applyAlignment="1">
      <alignment horizontal="center" vertical="center" wrapText="1"/>
    </xf>
    <xf numFmtId="0" fontId="17" fillId="0" borderId="0" xfId="1" applyFont="1" applyAlignment="1">
      <alignment horizontal="center" vertical="center"/>
    </xf>
    <xf numFmtId="0" fontId="17" fillId="4" borderId="0" xfId="1" applyFont="1" applyFill="1" applyAlignment="1">
      <alignment horizontal="center" vertical="center"/>
    </xf>
    <xf numFmtId="0" fontId="16" fillId="0" borderId="0" xfId="1" applyFont="1" applyAlignment="1">
      <alignment horizontal="center" vertical="center"/>
    </xf>
    <xf numFmtId="0" fontId="16" fillId="4" borderId="0" xfId="1" applyFont="1" applyFill="1" applyAlignment="1">
      <alignment horizontal="center" vertical="center"/>
    </xf>
    <xf numFmtId="3" fontId="9" fillId="0" borderId="45" xfId="0" applyNumberFormat="1" applyFont="1" applyBorder="1" applyAlignment="1">
      <alignment horizontal="center" vertical="center" wrapText="1"/>
    </xf>
    <xf numFmtId="3" fontId="9" fillId="0" borderId="32" xfId="0" applyNumberFormat="1" applyFont="1" applyBorder="1" applyAlignment="1">
      <alignment horizontal="center" vertical="center" wrapText="1"/>
    </xf>
    <xf numFmtId="0" fontId="9" fillId="0" borderId="4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42" xfId="0" applyFont="1" applyBorder="1" applyAlignment="1">
      <alignment horizontal="center" vertical="center" wrapText="1"/>
    </xf>
    <xf numFmtId="2" fontId="12" fillId="0" borderId="6" xfId="0" applyNumberFormat="1" applyFont="1" applyBorder="1" applyAlignment="1">
      <alignment horizontal="right" vertical="center"/>
    </xf>
    <xf numFmtId="3" fontId="9" fillId="0" borderId="43" xfId="0" applyNumberFormat="1" applyFont="1" applyBorder="1" applyAlignment="1">
      <alignment horizontal="center" vertical="center" wrapText="1"/>
    </xf>
    <xf numFmtId="3" fontId="9" fillId="0" borderId="31" xfId="0" applyNumberFormat="1" applyFont="1" applyBorder="1" applyAlignment="1">
      <alignment horizontal="center" vertical="center" wrapText="1"/>
    </xf>
    <xf numFmtId="3" fontId="9" fillId="0" borderId="9" xfId="0" applyNumberFormat="1" applyFont="1" applyBorder="1" applyAlignment="1">
      <alignment horizontal="center" vertical="center" wrapText="1"/>
    </xf>
    <xf numFmtId="3" fontId="9" fillId="0" borderId="33" xfId="0" applyNumberFormat="1" applyFont="1" applyBorder="1" applyAlignment="1">
      <alignment horizontal="center" vertical="center" wrapText="1"/>
    </xf>
    <xf numFmtId="3" fontId="9" fillId="0" borderId="5" xfId="0" applyNumberFormat="1" applyFont="1" applyBorder="1" applyAlignment="1">
      <alignment horizontal="center" vertical="center" wrapText="1"/>
    </xf>
    <xf numFmtId="0" fontId="17" fillId="0" borderId="53" xfId="1" applyFont="1" applyBorder="1" applyAlignment="1">
      <alignment horizontal="center" vertical="center" wrapText="1"/>
    </xf>
    <xf numFmtId="0" fontId="17" fillId="0" borderId="0" xfId="1" applyFont="1" applyAlignment="1">
      <alignment horizontal="center" vertical="center" wrapText="1"/>
    </xf>
    <xf numFmtId="3" fontId="12" fillId="0" borderId="0" xfId="0" applyNumberFormat="1" applyFont="1" applyAlignment="1">
      <alignment horizontal="center" vertical="center" wrapText="1"/>
    </xf>
    <xf numFmtId="3" fontId="42" fillId="0" borderId="0" xfId="0" applyNumberFormat="1" applyFont="1" applyAlignment="1">
      <alignment horizontal="center" vertical="center" wrapText="1"/>
    </xf>
    <xf numFmtId="2" fontId="42" fillId="0" borderId="0" xfId="0" applyNumberFormat="1" applyFont="1" applyAlignment="1">
      <alignment horizontal="center" vertical="center" wrapText="1"/>
    </xf>
    <xf numFmtId="0" fontId="32" fillId="0" borderId="53" xfId="0" applyFont="1" applyBorder="1" applyAlignment="1">
      <alignment horizontal="center" vertical="center" wrapText="1"/>
    </xf>
    <xf numFmtId="0" fontId="32" fillId="0" borderId="0" xfId="0" applyFont="1" applyAlignment="1">
      <alignment horizontal="center" vertical="center" wrapText="1"/>
    </xf>
    <xf numFmtId="2" fontId="9" fillId="0" borderId="31" xfId="0" applyNumberFormat="1" applyFont="1" applyBorder="1" applyAlignment="1">
      <alignment horizontal="center" vertical="center" wrapText="1"/>
    </xf>
    <xf numFmtId="2" fontId="9" fillId="0" borderId="5" xfId="0" applyNumberFormat="1" applyFont="1" applyBorder="1" applyAlignment="1">
      <alignment horizontal="center" vertical="center" wrapText="1"/>
    </xf>
    <xf numFmtId="2" fontId="9" fillId="0" borderId="32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2" fontId="9" fillId="3" borderId="0" xfId="0" applyNumberFormat="1" applyFont="1" applyFill="1" applyAlignment="1">
      <alignment horizontal="center" vertical="center" wrapText="1"/>
    </xf>
    <xf numFmtId="3" fontId="9" fillId="2" borderId="0" xfId="0" applyNumberFormat="1" applyFont="1" applyFill="1" applyAlignment="1">
      <alignment horizontal="center" vertical="center" wrapText="1"/>
    </xf>
    <xf numFmtId="2" fontId="9" fillId="0" borderId="39" xfId="0" applyNumberFormat="1" applyFont="1" applyBorder="1" applyAlignment="1">
      <alignment horizontal="right" vertical="center"/>
    </xf>
    <xf numFmtId="2" fontId="9" fillId="0" borderId="40" xfId="0" applyNumberFormat="1" applyFont="1" applyBorder="1" applyAlignment="1">
      <alignment horizontal="right" vertical="center"/>
    </xf>
    <xf numFmtId="2" fontId="9" fillId="0" borderId="41" xfId="0" applyNumberFormat="1" applyFont="1" applyBorder="1" applyAlignment="1">
      <alignment horizontal="right" vertical="center"/>
    </xf>
    <xf numFmtId="2" fontId="12" fillId="0" borderId="63" xfId="0" applyNumberFormat="1" applyFont="1" applyBorder="1" applyAlignment="1">
      <alignment horizontal="right" vertical="center"/>
    </xf>
    <xf numFmtId="2" fontId="9" fillId="0" borderId="62" xfId="0" applyNumberFormat="1" applyFont="1" applyBorder="1" applyAlignment="1">
      <alignment horizontal="right" vertical="center"/>
    </xf>
    <xf numFmtId="2" fontId="9" fillId="0" borderId="69" xfId="0" applyNumberFormat="1" applyFont="1" applyBorder="1" applyAlignment="1">
      <alignment horizontal="right" vertical="center"/>
    </xf>
    <xf numFmtId="2" fontId="40" fillId="0" borderId="0" xfId="0" applyNumberFormat="1" applyFont="1" applyAlignment="1">
      <alignment horizontal="center" vertical="center" wrapText="1"/>
    </xf>
    <xf numFmtId="0" fontId="16" fillId="0" borderId="0" xfId="1" applyFont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33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3" fontId="10" fillId="0" borderId="44" xfId="0" applyNumberFormat="1" applyFont="1" applyBorder="1" applyAlignment="1">
      <alignment horizontal="center" vertical="center" wrapText="1"/>
    </xf>
    <xf numFmtId="3" fontId="10" fillId="0" borderId="4" xfId="0" applyNumberFormat="1" applyFont="1" applyBorder="1" applyAlignment="1">
      <alignment horizontal="center" vertical="center" wrapText="1"/>
    </xf>
    <xf numFmtId="3" fontId="10" fillId="0" borderId="42" xfId="0" applyNumberFormat="1" applyFont="1" applyBorder="1" applyAlignment="1">
      <alignment horizontal="center" vertical="center" wrapText="1"/>
    </xf>
    <xf numFmtId="0" fontId="32" fillId="0" borderId="64" xfId="0" applyFont="1" applyBorder="1" applyAlignment="1">
      <alignment horizontal="center" vertical="center" wrapText="1"/>
    </xf>
    <xf numFmtId="0" fontId="17" fillId="0" borderId="50" xfId="1" applyFont="1" applyBorder="1" applyAlignment="1">
      <alignment horizontal="center" vertical="center" wrapText="1"/>
    </xf>
    <xf numFmtId="0" fontId="17" fillId="0" borderId="28" xfId="1" applyFont="1" applyBorder="1" applyAlignment="1">
      <alignment horizontal="center" vertical="center" wrapText="1"/>
    </xf>
    <xf numFmtId="0" fontId="17" fillId="0" borderId="13" xfId="1" applyFont="1" applyBorder="1" applyAlignment="1">
      <alignment horizontal="center" vertical="center" wrapText="1"/>
    </xf>
    <xf numFmtId="2" fontId="9" fillId="0" borderId="31" xfId="0" applyNumberFormat="1" applyFont="1" applyBorder="1" applyAlignment="1">
      <alignment horizontal="center" vertical="center"/>
    </xf>
    <xf numFmtId="3" fontId="9" fillId="0" borderId="6" xfId="0" applyNumberFormat="1" applyFont="1" applyBorder="1" applyAlignment="1">
      <alignment horizontal="center" vertical="center" wrapText="1"/>
    </xf>
    <xf numFmtId="2" fontId="9" fillId="0" borderId="5" xfId="0" applyNumberFormat="1" applyFont="1" applyBorder="1" applyAlignment="1">
      <alignment horizontal="center" vertical="center"/>
    </xf>
    <xf numFmtId="0" fontId="32" fillId="0" borderId="48" xfId="0" applyFont="1" applyBorder="1" applyAlignment="1">
      <alignment horizontal="center" vertical="center" wrapText="1"/>
    </xf>
    <xf numFmtId="0" fontId="32" fillId="0" borderId="49" xfId="0" applyFont="1" applyBorder="1" applyAlignment="1">
      <alignment horizontal="center" vertical="center" wrapText="1"/>
    </xf>
    <xf numFmtId="0" fontId="32" fillId="0" borderId="51" xfId="0" applyFont="1" applyBorder="1" applyAlignment="1">
      <alignment horizontal="center" vertical="center" wrapText="1"/>
    </xf>
    <xf numFmtId="2" fontId="9" fillId="0" borderId="50" xfId="0" applyNumberFormat="1" applyFont="1" applyBorder="1" applyAlignment="1">
      <alignment horizontal="center" vertical="center" wrapText="1"/>
    </xf>
    <xf numFmtId="2" fontId="9" fillId="0" borderId="28" xfId="0" applyNumberFormat="1" applyFont="1" applyBorder="1" applyAlignment="1">
      <alignment horizontal="center" vertical="center" wrapText="1"/>
    </xf>
    <xf numFmtId="2" fontId="9" fillId="0" borderId="13" xfId="0" applyNumberFormat="1" applyFont="1" applyBorder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2" fontId="9" fillId="0" borderId="67" xfId="0" applyNumberFormat="1" applyFont="1" applyBorder="1" applyAlignment="1">
      <alignment horizontal="center" vertical="center"/>
    </xf>
    <xf numFmtId="2" fontId="9" fillId="0" borderId="2" xfId="0" applyNumberFormat="1" applyFont="1" applyBorder="1" applyAlignment="1">
      <alignment horizontal="center" vertical="center"/>
    </xf>
    <xf numFmtId="2" fontId="9" fillId="0" borderId="62" xfId="0" applyNumberFormat="1" applyFont="1" applyBorder="1" applyAlignment="1">
      <alignment horizontal="center" vertical="center"/>
    </xf>
    <xf numFmtId="2" fontId="9" fillId="0" borderId="58" xfId="0" applyNumberFormat="1" applyFont="1" applyBorder="1" applyAlignment="1">
      <alignment horizontal="center" vertical="center"/>
    </xf>
    <xf numFmtId="2" fontId="9" fillId="0" borderId="33" xfId="0" applyNumberFormat="1" applyFont="1" applyBorder="1" applyAlignment="1">
      <alignment horizontal="center" vertical="center" wrapText="1"/>
    </xf>
    <xf numFmtId="2" fontId="9" fillId="0" borderId="59" xfId="0" applyNumberFormat="1" applyFont="1" applyBorder="1" applyAlignment="1">
      <alignment horizontal="center" vertical="center"/>
    </xf>
    <xf numFmtId="2" fontId="9" fillId="0" borderId="60" xfId="0" applyNumberFormat="1" applyFont="1" applyBorder="1" applyAlignment="1">
      <alignment horizontal="center" vertical="center"/>
    </xf>
    <xf numFmtId="2" fontId="9" fillId="0" borderId="20" xfId="0" applyNumberFormat="1" applyFont="1" applyBorder="1" applyAlignment="1">
      <alignment horizontal="center" vertical="center" wrapText="1"/>
    </xf>
    <xf numFmtId="2" fontId="9" fillId="0" borderId="4" xfId="0" applyNumberFormat="1" applyFont="1" applyBorder="1" applyAlignment="1">
      <alignment horizontal="center" vertical="center" wrapText="1"/>
    </xf>
    <xf numFmtId="2" fontId="9" fillId="0" borderId="21" xfId="0" applyNumberFormat="1" applyFont="1" applyBorder="1" applyAlignment="1">
      <alignment horizontal="center" vertical="center" wrapText="1"/>
    </xf>
    <xf numFmtId="2" fontId="13" fillId="0" borderId="0" xfId="0" applyNumberFormat="1" applyFont="1" applyAlignment="1">
      <alignment horizontal="center" vertical="center" wrapText="1"/>
    </xf>
    <xf numFmtId="2" fontId="39" fillId="0" borderId="0" xfId="0" applyNumberFormat="1" applyFont="1" applyAlignment="1">
      <alignment horizontal="center" vertical="center" wrapText="1"/>
    </xf>
    <xf numFmtId="2" fontId="29" fillId="0" borderId="1" xfId="0" applyNumberFormat="1" applyFont="1" applyBorder="1" applyAlignment="1">
      <alignment horizontal="right" vertical="center"/>
    </xf>
    <xf numFmtId="2" fontId="29" fillId="0" borderId="2" xfId="0" applyNumberFormat="1" applyFont="1" applyBorder="1" applyAlignment="1">
      <alignment horizontal="right" vertical="center"/>
    </xf>
    <xf numFmtId="2" fontId="29" fillId="0" borderId="35" xfId="0" applyNumberFormat="1" applyFont="1" applyBorder="1" applyAlignment="1">
      <alignment horizontal="right" vertical="center"/>
    </xf>
    <xf numFmtId="2" fontId="29" fillId="0" borderId="36" xfId="0" applyNumberFormat="1" applyFont="1" applyBorder="1" applyAlignment="1">
      <alignment horizontal="right" vertical="center"/>
    </xf>
    <xf numFmtId="2" fontId="12" fillId="0" borderId="37" xfId="0" applyNumberFormat="1" applyFont="1" applyBorder="1" applyAlignment="1">
      <alignment horizontal="right" vertical="center"/>
    </xf>
    <xf numFmtId="2" fontId="12" fillId="0" borderId="18" xfId="0" applyNumberFormat="1" applyFont="1" applyBorder="1" applyAlignment="1">
      <alignment horizontal="right" vertical="center"/>
    </xf>
    <xf numFmtId="2" fontId="12" fillId="0" borderId="19" xfId="0" applyNumberFormat="1" applyFont="1" applyBorder="1" applyAlignment="1">
      <alignment horizontal="right" vertical="center"/>
    </xf>
    <xf numFmtId="1" fontId="12" fillId="0" borderId="48" xfId="0" applyNumberFormat="1" applyFont="1" applyBorder="1" applyAlignment="1">
      <alignment horizontal="center" vertical="center" wrapText="1"/>
    </xf>
    <xf numFmtId="1" fontId="12" fillId="0" borderId="49" xfId="0" applyNumberFormat="1" applyFont="1" applyBorder="1" applyAlignment="1">
      <alignment horizontal="center" vertical="center" wrapText="1"/>
    </xf>
    <xf numFmtId="1" fontId="12" fillId="0" borderId="51" xfId="0" applyNumberFormat="1" applyFont="1" applyBorder="1" applyAlignment="1">
      <alignment horizontal="center" vertical="center" wrapText="1"/>
    </xf>
    <xf numFmtId="2" fontId="12" fillId="0" borderId="53" xfId="0" applyNumberFormat="1" applyFont="1" applyBorder="1" applyAlignment="1">
      <alignment horizontal="center" vertical="center" wrapText="1"/>
    </xf>
    <xf numFmtId="2" fontId="12" fillId="0" borderId="0" xfId="0" applyNumberFormat="1" applyFont="1" applyAlignment="1">
      <alignment horizontal="center" vertical="center" wrapText="1"/>
    </xf>
    <xf numFmtId="2" fontId="12" fillId="0" borderId="64" xfId="0" applyNumberFormat="1" applyFont="1" applyBorder="1" applyAlignment="1">
      <alignment horizontal="center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34" xfId="0" applyFont="1" applyBorder="1" applyAlignment="1">
      <alignment horizontal="center" vertical="center" wrapText="1"/>
    </xf>
    <xf numFmtId="49" fontId="13" fillId="0" borderId="58" xfId="0" applyNumberFormat="1" applyFont="1" applyBorder="1" applyAlignment="1">
      <alignment horizontal="center" vertical="center" wrapText="1"/>
    </xf>
    <xf numFmtId="49" fontId="13" fillId="0" borderId="33" xfId="0" applyNumberFormat="1" applyFont="1" applyBorder="1" applyAlignment="1">
      <alignment horizontal="center" vertical="center" wrapText="1"/>
    </xf>
    <xf numFmtId="49" fontId="13" fillId="0" borderId="70" xfId="0" applyNumberFormat="1" applyFont="1" applyBorder="1" applyAlignment="1">
      <alignment horizontal="center" vertical="center" wrapText="1"/>
    </xf>
    <xf numFmtId="0" fontId="12" fillId="0" borderId="58" xfId="0" applyFont="1" applyBorder="1" applyAlignment="1">
      <alignment horizontal="center" vertical="center" wrapText="1"/>
    </xf>
    <xf numFmtId="0" fontId="12" fillId="0" borderId="33" xfId="0" applyFont="1" applyBorder="1" applyAlignment="1">
      <alignment horizontal="center" vertical="center" wrapText="1"/>
    </xf>
    <xf numFmtId="0" fontId="12" fillId="0" borderId="70" xfId="0" applyFont="1" applyBorder="1" applyAlignment="1">
      <alignment horizontal="center" vertical="center" wrapText="1"/>
    </xf>
    <xf numFmtId="2" fontId="29" fillId="0" borderId="12" xfId="0" applyNumberFormat="1" applyFont="1" applyBorder="1" applyAlignment="1">
      <alignment horizontal="right" vertical="center"/>
    </xf>
    <xf numFmtId="2" fontId="29" fillId="0" borderId="27" xfId="0" applyNumberFormat="1" applyFont="1" applyBorder="1" applyAlignment="1">
      <alignment horizontal="right" vertical="center"/>
    </xf>
    <xf numFmtId="2" fontId="29" fillId="0" borderId="43" xfId="0" applyNumberFormat="1" applyFont="1" applyBorder="1" applyAlignment="1">
      <alignment horizontal="right" vertical="center"/>
    </xf>
    <xf numFmtId="2" fontId="29" fillId="0" borderId="44" xfId="0" applyNumberFormat="1" applyFont="1" applyBorder="1" applyAlignment="1">
      <alignment horizontal="right" vertical="center"/>
    </xf>
    <xf numFmtId="2" fontId="29" fillId="0" borderId="45" xfId="0" applyNumberFormat="1" applyFont="1" applyBorder="1" applyAlignment="1">
      <alignment horizontal="right" vertical="center"/>
    </xf>
    <xf numFmtId="2" fontId="29" fillId="0" borderId="22" xfId="0" applyNumberFormat="1" applyFont="1" applyBorder="1" applyAlignment="1">
      <alignment horizontal="right" vertical="center"/>
    </xf>
    <xf numFmtId="2" fontId="29" fillId="0" borderId="42" xfId="0" applyNumberFormat="1" applyFont="1" applyBorder="1" applyAlignment="1">
      <alignment horizontal="right" vertical="center"/>
    </xf>
    <xf numFmtId="2" fontId="29" fillId="0" borderId="23" xfId="0" applyNumberFormat="1" applyFont="1" applyBorder="1" applyAlignment="1">
      <alignment horizontal="right" vertical="center"/>
    </xf>
    <xf numFmtId="0" fontId="12" fillId="0" borderId="48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51" xfId="0" applyFont="1" applyBorder="1" applyAlignment="1">
      <alignment horizontal="center" vertical="center" wrapText="1"/>
    </xf>
    <xf numFmtId="2" fontId="12" fillId="0" borderId="50" xfId="0" applyNumberFormat="1" applyFont="1" applyBorder="1" applyAlignment="1">
      <alignment horizontal="right" vertical="center"/>
    </xf>
    <xf numFmtId="2" fontId="12" fillId="0" borderId="28" xfId="0" applyNumberFormat="1" applyFont="1" applyBorder="1" applyAlignment="1">
      <alignment horizontal="right" vertical="center"/>
    </xf>
    <xf numFmtId="2" fontId="12" fillId="0" borderId="13" xfId="0" applyNumberFormat="1" applyFont="1" applyBorder="1" applyAlignment="1">
      <alignment horizontal="right" vertical="center"/>
    </xf>
    <xf numFmtId="0" fontId="31" fillId="0" borderId="26" xfId="1" applyFont="1" applyBorder="1" applyAlignment="1">
      <alignment horizontal="center" vertical="center" wrapText="1"/>
    </xf>
    <xf numFmtId="0" fontId="31" fillId="0" borderId="12" xfId="1" applyFont="1" applyBorder="1" applyAlignment="1">
      <alignment horizontal="center" vertical="center" wrapText="1"/>
    </xf>
    <xf numFmtId="0" fontId="31" fillId="0" borderId="11" xfId="1" applyFont="1" applyBorder="1" applyAlignment="1">
      <alignment horizontal="center" vertical="center" wrapText="1"/>
    </xf>
    <xf numFmtId="2" fontId="12" fillId="0" borderId="30" xfId="0" applyNumberFormat="1" applyFont="1" applyBorder="1" applyAlignment="1">
      <alignment horizontal="center" vertical="center"/>
    </xf>
    <xf numFmtId="2" fontId="12" fillId="0" borderId="26" xfId="0" applyNumberFormat="1" applyFont="1" applyBorder="1" applyAlignment="1">
      <alignment horizontal="center" vertical="center"/>
    </xf>
    <xf numFmtId="2" fontId="12" fillId="0" borderId="4" xfId="0" applyNumberFormat="1" applyFont="1" applyBorder="1" applyAlignment="1">
      <alignment horizontal="center" vertical="center" wrapText="1"/>
    </xf>
    <xf numFmtId="2" fontId="12" fillId="0" borderId="42" xfId="0" applyNumberFormat="1" applyFont="1" applyBorder="1" applyAlignment="1">
      <alignment horizontal="center" vertical="center" wrapText="1"/>
    </xf>
    <xf numFmtId="2" fontId="12" fillId="0" borderId="4" xfId="0" applyNumberFormat="1" applyFont="1" applyBorder="1" applyAlignment="1">
      <alignment horizontal="center" vertical="center"/>
    </xf>
    <xf numFmtId="2" fontId="12" fillId="0" borderId="42" xfId="0" applyNumberFormat="1" applyFont="1" applyBorder="1" applyAlignment="1">
      <alignment horizontal="center" vertical="center"/>
    </xf>
    <xf numFmtId="3" fontId="12" fillId="0" borderId="4" xfId="0" applyNumberFormat="1" applyFont="1" applyBorder="1" applyAlignment="1">
      <alignment horizontal="center" vertical="center" wrapText="1"/>
    </xf>
    <xf numFmtId="2" fontId="12" fillId="0" borderId="21" xfId="0" applyNumberFormat="1" applyFont="1" applyBorder="1" applyAlignment="1">
      <alignment horizontal="center" vertical="center" wrapText="1"/>
    </xf>
    <xf numFmtId="2" fontId="12" fillId="0" borderId="23" xfId="0" applyNumberFormat="1" applyFont="1" applyBorder="1" applyAlignment="1">
      <alignment horizontal="center" vertical="center" wrapText="1"/>
    </xf>
    <xf numFmtId="2" fontId="9" fillId="0" borderId="22" xfId="0" applyNumberFormat="1" applyFont="1" applyBorder="1" applyAlignment="1">
      <alignment horizontal="right" vertical="center"/>
    </xf>
    <xf numFmtId="2" fontId="8" fillId="0" borderId="0" xfId="0" applyNumberFormat="1" applyFont="1" applyAlignment="1" applyProtection="1">
      <alignment horizontal="center" vertical="center" wrapText="1"/>
      <protection locked="0"/>
    </xf>
    <xf numFmtId="2" fontId="29" fillId="0" borderId="20" xfId="0" applyNumberFormat="1" applyFont="1" applyBorder="1" applyAlignment="1" applyProtection="1">
      <alignment horizontal="right" vertical="center"/>
      <protection locked="0"/>
    </xf>
    <xf numFmtId="2" fontId="29" fillId="0" borderId="4" xfId="0" applyNumberFormat="1" applyFont="1" applyBorder="1" applyAlignment="1" applyProtection="1">
      <alignment horizontal="right" vertical="center"/>
      <protection locked="0"/>
    </xf>
    <xf numFmtId="2" fontId="29" fillId="0" borderId="22" xfId="0" applyNumberFormat="1" applyFont="1" applyBorder="1" applyAlignment="1" applyProtection="1">
      <alignment horizontal="right" vertical="center"/>
      <protection locked="0"/>
    </xf>
    <xf numFmtId="2" fontId="29" fillId="0" borderId="42" xfId="0" applyNumberFormat="1" applyFont="1" applyBorder="1" applyAlignment="1" applyProtection="1">
      <alignment horizontal="right" vertical="center"/>
      <protection locked="0"/>
    </xf>
    <xf numFmtId="2" fontId="12" fillId="0" borderId="43" xfId="0" applyNumberFormat="1" applyFont="1" applyBorder="1" applyAlignment="1">
      <alignment horizontal="right" vertical="center"/>
    </xf>
    <xf numFmtId="2" fontId="9" fillId="0" borderId="20" xfId="0" applyNumberFormat="1" applyFont="1" applyBorder="1" applyAlignment="1">
      <alignment horizontal="right" vertical="center"/>
    </xf>
    <xf numFmtId="2" fontId="14" fillId="0" borderId="43" xfId="0" applyNumberFormat="1" applyFont="1" applyBorder="1" applyAlignment="1" applyProtection="1">
      <alignment horizontal="center" vertical="center"/>
      <protection locked="0"/>
    </xf>
    <xf numFmtId="2" fontId="14" fillId="0" borderId="20" xfId="0" applyNumberFormat="1" applyFont="1" applyBorder="1" applyAlignment="1" applyProtection="1">
      <alignment horizontal="center" vertical="center"/>
      <protection locked="0"/>
    </xf>
    <xf numFmtId="2" fontId="14" fillId="0" borderId="31" xfId="0" applyNumberFormat="1" applyFont="1" applyBorder="1" applyAlignment="1" applyProtection="1">
      <alignment horizontal="center" vertical="center"/>
      <protection locked="0"/>
    </xf>
    <xf numFmtId="2" fontId="14" fillId="0" borderId="22" xfId="0" applyNumberFormat="1" applyFont="1" applyBorder="1" applyAlignment="1" applyProtection="1">
      <alignment horizontal="center" vertical="center"/>
      <protection locked="0"/>
    </xf>
    <xf numFmtId="0" fontId="14" fillId="0" borderId="9" xfId="0" applyFont="1" applyBorder="1" applyAlignment="1" applyProtection="1">
      <alignment horizontal="center" vertical="center"/>
      <protection locked="0"/>
    </xf>
    <xf numFmtId="0" fontId="14" fillId="0" borderId="33" xfId="0" applyFont="1" applyBorder="1" applyAlignment="1" applyProtection="1">
      <alignment horizontal="center" vertical="center"/>
      <protection locked="0"/>
    </xf>
    <xf numFmtId="0" fontId="14" fillId="0" borderId="12" xfId="0" applyFont="1" applyBorder="1" applyAlignment="1" applyProtection="1">
      <alignment horizontal="center" vertical="center"/>
      <protection locked="0"/>
    </xf>
    <xf numFmtId="0" fontId="14" fillId="0" borderId="44" xfId="0" applyFont="1" applyBorder="1" applyAlignment="1" applyProtection="1">
      <alignment horizontal="center" vertical="center"/>
      <protection locked="0"/>
    </xf>
    <xf numFmtId="0" fontId="14" fillId="0" borderId="4" xfId="0" applyFont="1" applyBorder="1" applyAlignment="1" applyProtection="1">
      <alignment horizontal="center" vertical="center"/>
      <protection locked="0"/>
    </xf>
    <xf numFmtId="0" fontId="14" fillId="0" borderId="5" xfId="0" applyFont="1" applyBorder="1" applyAlignment="1" applyProtection="1">
      <alignment horizontal="center" vertical="center"/>
      <protection locked="0"/>
    </xf>
    <xf numFmtId="0" fontId="14" fillId="0" borderId="42" xfId="0" applyFont="1" applyBorder="1" applyAlignment="1" applyProtection="1">
      <alignment horizontal="center" vertical="center"/>
      <protection locked="0"/>
    </xf>
    <xf numFmtId="0" fontId="14" fillId="0" borderId="44" xfId="12" applyFont="1" applyBorder="1" applyAlignment="1" applyProtection="1">
      <alignment horizontal="center" vertical="center" wrapText="1"/>
      <protection locked="0"/>
    </xf>
    <xf numFmtId="0" fontId="14" fillId="0" borderId="45" xfId="12" applyFont="1" applyBorder="1" applyAlignment="1" applyProtection="1">
      <alignment horizontal="center" vertical="center" wrapText="1"/>
      <protection locked="0"/>
    </xf>
    <xf numFmtId="2" fontId="29" fillId="0" borderId="43" xfId="0" applyNumberFormat="1" applyFont="1" applyBorder="1" applyAlignment="1" applyProtection="1">
      <alignment horizontal="right" vertical="center"/>
      <protection locked="0"/>
    </xf>
    <xf numFmtId="2" fontId="29" fillId="0" borderId="44" xfId="0" applyNumberFormat="1" applyFont="1" applyBorder="1" applyAlignment="1" applyProtection="1">
      <alignment horizontal="right" vertical="center"/>
      <protection locked="0"/>
    </xf>
    <xf numFmtId="49" fontId="14" fillId="0" borderId="4" xfId="0" applyNumberFormat="1" applyFont="1" applyBorder="1" applyAlignment="1" applyProtection="1">
      <alignment horizontal="center" vertical="center" wrapText="1"/>
      <protection locked="0"/>
    </xf>
    <xf numFmtId="0" fontId="14" fillId="0" borderId="4" xfId="12" applyFont="1" applyBorder="1" applyAlignment="1" applyProtection="1">
      <alignment horizontal="center" vertical="center" wrapText="1"/>
      <protection locked="0"/>
    </xf>
    <xf numFmtId="0" fontId="14" fillId="0" borderId="21" xfId="12" applyFont="1" applyBorder="1" applyAlignment="1" applyProtection="1">
      <alignment horizontal="center" vertical="center" wrapText="1"/>
      <protection locked="0"/>
    </xf>
    <xf numFmtId="2" fontId="29" fillId="0" borderId="40" xfId="0" applyNumberFormat="1" applyFont="1" applyBorder="1" applyAlignment="1" applyProtection="1">
      <alignment horizontal="right" vertical="center"/>
      <protection locked="0"/>
    </xf>
    <xf numFmtId="2" fontId="29" fillId="0" borderId="2" xfId="0" applyNumberFormat="1" applyFont="1" applyBorder="1" applyAlignment="1" applyProtection="1">
      <alignment horizontal="right" vertical="center"/>
      <protection locked="0"/>
    </xf>
    <xf numFmtId="2" fontId="29" fillId="0" borderId="73" xfId="0" applyNumberFormat="1" applyFont="1" applyBorder="1" applyAlignment="1" applyProtection="1">
      <alignment horizontal="right" vertical="center"/>
      <protection locked="0"/>
    </xf>
    <xf numFmtId="0" fontId="32" fillId="0" borderId="0" xfId="0" applyFont="1" applyAlignment="1" applyProtection="1">
      <alignment horizontal="center" vertical="center" wrapText="1"/>
      <protection locked="0"/>
    </xf>
    <xf numFmtId="0" fontId="31" fillId="0" borderId="0" xfId="1" applyFont="1" applyAlignment="1" applyProtection="1">
      <alignment horizontal="center" vertical="center" wrapText="1"/>
      <protection locked="0"/>
    </xf>
    <xf numFmtId="2" fontId="50" fillId="0" borderId="43" xfId="0" applyNumberFormat="1" applyFont="1" applyBorder="1" applyAlignment="1" applyProtection="1">
      <alignment horizontal="center" vertical="center"/>
      <protection locked="0"/>
    </xf>
    <xf numFmtId="2" fontId="50" fillId="0" borderId="22" xfId="0" applyNumberFormat="1" applyFont="1" applyBorder="1" applyAlignment="1" applyProtection="1">
      <alignment horizontal="center" vertical="center"/>
      <protection locked="0"/>
    </xf>
    <xf numFmtId="0" fontId="50" fillId="0" borderId="44" xfId="0" applyFont="1" applyBorder="1" applyAlignment="1" applyProtection="1">
      <alignment horizontal="center" vertical="center"/>
      <protection locked="0"/>
    </xf>
    <xf numFmtId="0" fontId="50" fillId="0" borderId="42" xfId="0" applyFont="1" applyBorder="1" applyAlignment="1" applyProtection="1">
      <alignment horizontal="center" vertical="center"/>
      <protection locked="0"/>
    </xf>
    <xf numFmtId="2" fontId="50" fillId="0" borderId="44" xfId="0" applyNumberFormat="1" applyFont="1" applyBorder="1" applyAlignment="1" applyProtection="1">
      <alignment horizontal="center" vertical="center" wrapText="1"/>
      <protection locked="0"/>
    </xf>
    <xf numFmtId="2" fontId="50" fillId="0" borderId="42" xfId="0" applyNumberFormat="1" applyFont="1" applyBorder="1" applyAlignment="1" applyProtection="1">
      <alignment horizontal="center" vertical="center" wrapText="1"/>
      <protection locked="0"/>
    </xf>
    <xf numFmtId="2" fontId="50" fillId="0" borderId="44" xfId="0" applyNumberFormat="1" applyFont="1" applyBorder="1" applyAlignment="1" applyProtection="1">
      <alignment horizontal="center" vertical="center"/>
      <protection locked="0"/>
    </xf>
    <xf numFmtId="2" fontId="50" fillId="0" borderId="42" xfId="0" applyNumberFormat="1" applyFont="1" applyBorder="1" applyAlignment="1" applyProtection="1">
      <alignment horizontal="center" vertical="center"/>
      <protection locked="0"/>
    </xf>
    <xf numFmtId="3" fontId="9" fillId="0" borderId="44" xfId="0" applyNumberFormat="1" applyFont="1" applyBorder="1" applyAlignment="1" applyProtection="1">
      <alignment horizontal="center" vertical="center" wrapText="1"/>
      <protection locked="0"/>
    </xf>
    <xf numFmtId="3" fontId="9" fillId="0" borderId="42" xfId="0" applyNumberFormat="1" applyFont="1" applyBorder="1" applyAlignment="1" applyProtection="1">
      <alignment horizontal="center" vertical="center" wrapText="1"/>
      <protection locked="0"/>
    </xf>
    <xf numFmtId="2" fontId="9" fillId="0" borderId="44" xfId="0" applyNumberFormat="1" applyFont="1" applyBorder="1" applyAlignment="1" applyProtection="1">
      <alignment horizontal="center" vertical="center" wrapText="1"/>
      <protection locked="0"/>
    </xf>
    <xf numFmtId="2" fontId="9" fillId="0" borderId="42" xfId="0" applyNumberFormat="1" applyFont="1" applyBorder="1" applyAlignment="1" applyProtection="1">
      <alignment horizontal="center" vertical="center" wrapText="1"/>
      <protection locked="0"/>
    </xf>
    <xf numFmtId="2" fontId="9" fillId="0" borderId="45" xfId="0" applyNumberFormat="1" applyFont="1" applyBorder="1" applyAlignment="1" applyProtection="1">
      <alignment horizontal="center" vertical="center" wrapText="1"/>
      <protection locked="0"/>
    </xf>
    <xf numFmtId="2" fontId="9" fillId="0" borderId="23" xfId="0" applyNumberFormat="1" applyFont="1" applyBorder="1" applyAlignment="1" applyProtection="1">
      <alignment horizontal="center" vertical="center" wrapText="1"/>
      <protection locked="0"/>
    </xf>
    <xf numFmtId="2" fontId="12" fillId="0" borderId="6" xfId="0" applyNumberFormat="1" applyFont="1" applyBorder="1" applyAlignment="1" applyProtection="1">
      <alignment horizontal="right" vertical="center"/>
      <protection locked="0"/>
    </xf>
    <xf numFmtId="2" fontId="12" fillId="0" borderId="39" xfId="0" applyNumberFormat="1" applyFont="1" applyBorder="1" applyAlignment="1" applyProtection="1">
      <alignment horizontal="right" vertical="center"/>
      <protection locked="0"/>
    </xf>
    <xf numFmtId="2" fontId="9" fillId="0" borderId="4" xfId="0" applyNumberFormat="1" applyFont="1" applyBorder="1" applyAlignment="1" applyProtection="1">
      <alignment horizontal="right" vertical="center"/>
      <protection locked="0"/>
    </xf>
    <xf numFmtId="2" fontId="9" fillId="0" borderId="1" xfId="0" applyNumberFormat="1" applyFont="1" applyBorder="1" applyAlignment="1" applyProtection="1">
      <alignment horizontal="right" vertical="center"/>
      <protection locked="0"/>
    </xf>
    <xf numFmtId="2" fontId="9" fillId="0" borderId="42" xfId="0" applyNumberFormat="1" applyFont="1" applyBorder="1" applyAlignment="1" applyProtection="1">
      <alignment horizontal="right" vertical="center"/>
      <protection locked="0"/>
    </xf>
    <xf numFmtId="2" fontId="9" fillId="0" borderId="35" xfId="0" applyNumberFormat="1" applyFont="1" applyBorder="1" applyAlignment="1" applyProtection="1">
      <alignment horizontal="right" vertical="center"/>
      <protection locked="0"/>
    </xf>
    <xf numFmtId="4" fontId="9" fillId="0" borderId="44" xfId="0" applyNumberFormat="1" applyFont="1" applyBorder="1" applyAlignment="1" applyProtection="1">
      <alignment horizontal="center" vertical="center" wrapText="1"/>
      <protection locked="0"/>
    </xf>
    <xf numFmtId="4" fontId="9" fillId="0" borderId="42" xfId="0" applyNumberFormat="1" applyFont="1" applyBorder="1" applyAlignment="1" applyProtection="1">
      <alignment horizontal="center" vertical="center" wrapText="1"/>
      <protection locked="0"/>
    </xf>
    <xf numFmtId="0" fontId="10" fillId="0" borderId="9" xfId="0" applyFont="1" applyBorder="1" applyAlignment="1" applyProtection="1">
      <alignment horizontal="center" vertical="center"/>
      <protection locked="0"/>
    </xf>
    <xf numFmtId="0" fontId="10" fillId="0" borderId="33" xfId="0" applyFont="1" applyBorder="1" applyAlignment="1" applyProtection="1">
      <alignment horizontal="center" vertical="center"/>
      <protection locked="0"/>
    </xf>
    <xf numFmtId="0" fontId="10" fillId="0" borderId="12" xfId="0" applyFont="1" applyBorder="1" applyAlignment="1" applyProtection="1">
      <alignment horizontal="center" vertical="center"/>
      <protection locked="0"/>
    </xf>
    <xf numFmtId="0" fontId="13" fillId="0" borderId="9" xfId="1" applyFont="1" applyBorder="1" applyAlignment="1" applyProtection="1">
      <alignment horizontal="center" vertical="center" wrapText="1"/>
      <protection locked="0"/>
    </xf>
    <xf numFmtId="0" fontId="13" fillId="0" borderId="34" xfId="1" applyFont="1" applyBorder="1" applyAlignment="1" applyProtection="1">
      <alignment horizontal="center" vertical="center" wrapText="1"/>
      <protection locked="0"/>
    </xf>
    <xf numFmtId="0" fontId="13" fillId="0" borderId="15" xfId="1" applyFont="1" applyBorder="1" applyAlignment="1" applyProtection="1">
      <alignment horizontal="center" vertical="center" wrapText="1"/>
      <protection locked="0"/>
    </xf>
    <xf numFmtId="0" fontId="13" fillId="0" borderId="16" xfId="1" applyFont="1" applyBorder="1" applyAlignment="1" applyProtection="1">
      <alignment horizontal="center" vertical="center" wrapText="1"/>
      <protection locked="0"/>
    </xf>
    <xf numFmtId="0" fontId="13" fillId="0" borderId="15" xfId="0" applyFont="1" applyBorder="1" applyAlignment="1" applyProtection="1">
      <alignment horizontal="center" vertical="center" wrapText="1"/>
      <protection locked="0"/>
    </xf>
    <xf numFmtId="0" fontId="13" fillId="0" borderId="16" xfId="0" applyFont="1" applyBorder="1" applyAlignment="1" applyProtection="1">
      <alignment horizontal="center" vertical="center" wrapText="1"/>
      <protection locked="0"/>
    </xf>
    <xf numFmtId="0" fontId="13" fillId="0" borderId="9" xfId="0" applyFont="1" applyBorder="1" applyAlignment="1" applyProtection="1">
      <alignment horizontal="center" vertical="center" wrapText="1"/>
      <protection locked="0"/>
    </xf>
    <xf numFmtId="0" fontId="13" fillId="0" borderId="34" xfId="0" applyFont="1" applyBorder="1" applyAlignment="1" applyProtection="1">
      <alignment horizontal="center" vertical="center" wrapText="1"/>
      <protection locked="0"/>
    </xf>
    <xf numFmtId="49" fontId="13" fillId="0" borderId="15" xfId="0" applyNumberFormat="1" applyFont="1" applyBorder="1" applyAlignment="1" applyProtection="1">
      <alignment horizontal="center" vertical="center" wrapText="1"/>
      <protection locked="0"/>
    </xf>
    <xf numFmtId="49" fontId="13" fillId="0" borderId="16" xfId="0" applyNumberFormat="1" applyFont="1" applyBorder="1" applyAlignment="1" applyProtection="1">
      <alignment horizontal="center" vertical="center" wrapText="1"/>
      <protection locked="0"/>
    </xf>
    <xf numFmtId="2" fontId="32" fillId="0" borderId="0" xfId="0" applyNumberFormat="1" applyFont="1" applyAlignment="1" applyProtection="1">
      <alignment horizontal="center" vertical="center"/>
      <protection locked="0"/>
    </xf>
    <xf numFmtId="2" fontId="9" fillId="0" borderId="43" xfId="0" applyNumberFormat="1" applyFont="1" applyBorder="1" applyAlignment="1" applyProtection="1">
      <alignment horizontal="center" vertical="center"/>
      <protection locked="0"/>
    </xf>
    <xf numFmtId="2" fontId="9" fillId="0" borderId="22" xfId="0" applyNumberFormat="1" applyFont="1" applyBorder="1" applyAlignment="1" applyProtection="1">
      <alignment horizontal="center" vertical="center"/>
      <protection locked="0"/>
    </xf>
    <xf numFmtId="0" fontId="9" fillId="0" borderId="44" xfId="0" applyFont="1" applyBorder="1" applyAlignment="1" applyProtection="1">
      <alignment horizontal="center" vertical="center"/>
      <protection locked="0"/>
    </xf>
    <xf numFmtId="0" fontId="9" fillId="0" borderId="42" xfId="0" applyFont="1" applyBorder="1" applyAlignment="1" applyProtection="1">
      <alignment horizontal="center" vertical="center"/>
      <protection locked="0"/>
    </xf>
    <xf numFmtId="2" fontId="9" fillId="0" borderId="44" xfId="0" applyNumberFormat="1" applyFont="1" applyBorder="1" applyAlignment="1" applyProtection="1">
      <alignment horizontal="center" vertical="center"/>
      <protection locked="0"/>
    </xf>
    <xf numFmtId="2" fontId="9" fillId="0" borderId="42" xfId="0" applyNumberFormat="1" applyFont="1" applyBorder="1" applyAlignment="1" applyProtection="1">
      <alignment horizontal="center" vertical="center"/>
      <protection locked="0"/>
    </xf>
    <xf numFmtId="2" fontId="50" fillId="0" borderId="20" xfId="0" applyNumberFormat="1" applyFont="1" applyBorder="1" applyAlignment="1" applyProtection="1">
      <alignment horizontal="right" vertical="center"/>
      <protection locked="0"/>
    </xf>
    <xf numFmtId="2" fontId="50" fillId="0" borderId="4" xfId="0" applyNumberFormat="1" applyFont="1" applyBorder="1" applyAlignment="1" applyProtection="1">
      <alignment horizontal="right" vertical="center"/>
      <protection locked="0"/>
    </xf>
    <xf numFmtId="2" fontId="50" fillId="0" borderId="22" xfId="0" applyNumberFormat="1" applyFont="1" applyBorder="1" applyAlignment="1" applyProtection="1">
      <alignment horizontal="right" vertical="center"/>
      <protection locked="0"/>
    </xf>
    <xf numFmtId="2" fontId="50" fillId="0" borderId="42" xfId="0" applyNumberFormat="1" applyFont="1" applyBorder="1" applyAlignment="1" applyProtection="1">
      <alignment horizontal="right" vertical="center"/>
      <protection locked="0"/>
    </xf>
  </cellXfs>
  <cellStyles count="17">
    <cellStyle name="Dobry" xfId="11" builtinId="26"/>
    <cellStyle name="Dziesiętny" xfId="13" builtinId="3"/>
    <cellStyle name="Dziesiętny 2" xfId="7" xr:uid="{C3D0128D-EF0D-426D-8526-572DC99087C1}"/>
    <cellStyle name="Dziesiętny 3" xfId="4" xr:uid="{17BB5AF9-7211-4B3A-AEF0-B88A13541D4E}"/>
    <cellStyle name="Dziesiętny 4" xfId="14" xr:uid="{CD9EBD74-2F5C-4A7E-BC2B-FAA21BC91798}"/>
    <cellStyle name="Normalny" xfId="0" builtinId="0"/>
    <cellStyle name="Normalny 2" xfId="1" xr:uid="{00000000-0005-0000-0000-000001000000}"/>
    <cellStyle name="Normalny 2 2" xfId="8" xr:uid="{025F5201-8C08-4E19-B584-02E78A356F09}"/>
    <cellStyle name="Normalny 2 2 2" xfId="10" xr:uid="{3C2FF81B-7C7E-4DDC-AB2A-62637BBA22D1}"/>
    <cellStyle name="Normalny 2 3" xfId="2" xr:uid="{7B452942-72DE-40C3-B1A9-E999544A6A8B}"/>
    <cellStyle name="Normalny 2 4" xfId="16" xr:uid="{E53F7F85-7E00-4E08-9D02-C1C4B08EB85B}"/>
    <cellStyle name="Normalny 3" xfId="3" xr:uid="{2892652B-EC60-4253-AF8C-1AB36AC27DFD}"/>
    <cellStyle name="Normalny 4" xfId="9" xr:uid="{DF5A6827-DB5F-4DB4-8AE8-FEEF0CF83F63}"/>
    <cellStyle name="Normalny_Arkusz1 2" xfId="12" xr:uid="{9D13E662-5AB6-492A-BCFA-EB9ACEA083C6}"/>
    <cellStyle name="Procentowy" xfId="15" builtinId="5"/>
    <cellStyle name="Walutowy 2" xfId="6" xr:uid="{FBEACBF5-82F6-42AA-84FA-15E9E11E3ABC}"/>
    <cellStyle name="Walutowy 3" xfId="5" xr:uid="{1287235B-F7D5-4B2A-9553-440D80271FA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43"/>
  <sheetViews>
    <sheetView view="pageBreakPreview" zoomScaleNormal="100" zoomScaleSheetLayoutView="100" workbookViewId="0">
      <selection activeCell="G34" sqref="G34"/>
    </sheetView>
  </sheetViews>
  <sheetFormatPr defaultRowHeight="15"/>
  <cols>
    <col min="1" max="1" width="7.7109375" style="3" customWidth="1"/>
    <col min="2" max="2" width="12.140625" style="3" customWidth="1"/>
    <col min="3" max="3" width="47" style="3" customWidth="1"/>
    <col min="4" max="4" width="6.5703125" style="3" customWidth="1"/>
    <col min="5" max="5" width="8.28515625" style="4" customWidth="1"/>
    <col min="6" max="6" width="11.28515625" style="4" customWidth="1"/>
    <col min="7" max="7" width="13.85546875" style="4" customWidth="1"/>
    <col min="8" max="8" width="1.5703125" style="1" customWidth="1"/>
  </cols>
  <sheetData>
    <row r="1" spans="1:14" ht="15.75">
      <c r="A1" s="447" t="s">
        <v>40</v>
      </c>
      <c r="B1" s="447"/>
      <c r="C1" s="447"/>
      <c r="D1" s="447"/>
      <c r="E1" s="447"/>
      <c r="F1" s="447"/>
      <c r="G1" s="447"/>
      <c r="H1" s="6"/>
    </row>
    <row r="2" spans="1:14" ht="18">
      <c r="A2" s="448" t="s">
        <v>39</v>
      </c>
      <c r="B2" s="448"/>
      <c r="C2" s="448"/>
      <c r="D2" s="448"/>
      <c r="E2" s="448"/>
      <c r="F2" s="448"/>
      <c r="G2" s="448"/>
      <c r="H2" s="5"/>
    </row>
    <row r="3" spans="1:14" ht="15.75">
      <c r="A3" s="455" t="s">
        <v>77</v>
      </c>
      <c r="B3" s="455"/>
      <c r="C3" s="455"/>
      <c r="D3" s="455"/>
      <c r="E3" s="455"/>
      <c r="F3" s="455"/>
      <c r="G3" s="455"/>
      <c r="H3" s="7"/>
    </row>
    <row r="4" spans="1:14" ht="15.75" thickBot="1">
      <c r="A4" s="456"/>
      <c r="B4" s="456"/>
      <c r="C4" s="456"/>
      <c r="D4" s="456"/>
      <c r="E4" s="456"/>
      <c r="F4" s="456"/>
      <c r="G4" s="456"/>
    </row>
    <row r="5" spans="1:14" ht="12" customHeight="1">
      <c r="A5" s="457" t="s">
        <v>22</v>
      </c>
      <c r="B5" s="468" t="s">
        <v>56</v>
      </c>
      <c r="C5" s="459" t="s">
        <v>0</v>
      </c>
      <c r="D5" s="461" t="s">
        <v>23</v>
      </c>
      <c r="E5" s="468" t="s">
        <v>38</v>
      </c>
      <c r="F5" s="463" t="s">
        <v>24</v>
      </c>
      <c r="G5" s="465" t="s">
        <v>25</v>
      </c>
    </row>
    <row r="6" spans="1:14" ht="20.25" customHeight="1" thickBot="1">
      <c r="A6" s="458"/>
      <c r="B6" s="469"/>
      <c r="C6" s="460"/>
      <c r="D6" s="462"/>
      <c r="E6" s="469"/>
      <c r="F6" s="464"/>
      <c r="G6" s="466"/>
    </row>
    <row r="7" spans="1:14" ht="12" customHeight="1" thickBot="1">
      <c r="A7" s="8">
        <v>1</v>
      </c>
      <c r="B7" s="9">
        <v>2</v>
      </c>
      <c r="C7" s="9">
        <v>3</v>
      </c>
      <c r="D7" s="9">
        <v>4</v>
      </c>
      <c r="E7" s="9">
        <v>5</v>
      </c>
      <c r="F7" s="9">
        <v>6</v>
      </c>
      <c r="G7" s="10">
        <v>7</v>
      </c>
    </row>
    <row r="8" spans="1:14" ht="37.5" customHeight="1" thickBot="1">
      <c r="A8" s="11" t="s">
        <v>26</v>
      </c>
      <c r="B8" s="470" t="s">
        <v>66</v>
      </c>
      <c r="C8" s="471"/>
      <c r="D8" s="471"/>
      <c r="E8" s="471"/>
      <c r="F8" s="471"/>
      <c r="G8" s="472"/>
    </row>
    <row r="9" spans="1:14" ht="30" customHeight="1" thickBot="1">
      <c r="A9" s="12" t="s">
        <v>1</v>
      </c>
      <c r="B9" s="473" t="s">
        <v>34</v>
      </c>
      <c r="C9" s="474"/>
      <c r="D9" s="474"/>
      <c r="E9" s="474"/>
      <c r="F9" s="474"/>
      <c r="G9" s="475"/>
    </row>
    <row r="10" spans="1:14" ht="30" customHeight="1">
      <c r="A10" s="13" t="s">
        <v>54</v>
      </c>
      <c r="B10" s="476" t="s">
        <v>44</v>
      </c>
      <c r="C10" s="14" t="s">
        <v>2</v>
      </c>
      <c r="D10" s="15" t="s">
        <v>41</v>
      </c>
      <c r="E10" s="16">
        <v>1</v>
      </c>
      <c r="F10" s="77">
        <v>200</v>
      </c>
      <c r="G10" s="17">
        <f>E10*F10</f>
        <v>200</v>
      </c>
    </row>
    <row r="11" spans="1:14" ht="30" customHeight="1" thickBot="1">
      <c r="A11" s="18" t="s">
        <v>55</v>
      </c>
      <c r="B11" s="477"/>
      <c r="C11" s="19" t="s">
        <v>4</v>
      </c>
      <c r="D11" s="20" t="s">
        <v>41</v>
      </c>
      <c r="E11" s="21">
        <v>1</v>
      </c>
      <c r="F11" s="66">
        <v>300</v>
      </c>
      <c r="G11" s="22">
        <f>E11*F11</f>
        <v>300</v>
      </c>
    </row>
    <row r="12" spans="1:14" ht="30" customHeight="1" thickBot="1">
      <c r="A12" s="23" t="s">
        <v>27</v>
      </c>
      <c r="B12" s="470" t="s">
        <v>67</v>
      </c>
      <c r="C12" s="471"/>
      <c r="D12" s="471"/>
      <c r="E12" s="471"/>
      <c r="F12" s="471"/>
      <c r="G12" s="472"/>
      <c r="L12" s="467"/>
      <c r="M12" s="467"/>
      <c r="N12" s="467"/>
    </row>
    <row r="13" spans="1:14" ht="30" customHeight="1" thickBot="1">
      <c r="A13" s="24" t="s">
        <v>28</v>
      </c>
      <c r="B13" s="481" t="s">
        <v>29</v>
      </c>
      <c r="C13" s="482"/>
      <c r="D13" s="482"/>
      <c r="E13" s="482"/>
      <c r="F13" s="482"/>
      <c r="G13" s="483"/>
      <c r="L13" s="467"/>
      <c r="M13" s="467"/>
      <c r="N13" s="467"/>
    </row>
    <row r="14" spans="1:14" ht="30" customHeight="1" thickBot="1">
      <c r="A14" s="25" t="s">
        <v>5</v>
      </c>
      <c r="B14" s="26" t="s">
        <v>44</v>
      </c>
      <c r="C14" s="27" t="s">
        <v>58</v>
      </c>
      <c r="D14" s="28" t="s">
        <v>41</v>
      </c>
      <c r="E14" s="29">
        <v>1</v>
      </c>
      <c r="F14" s="74">
        <v>1500</v>
      </c>
      <c r="G14" s="30">
        <f>E14*F14</f>
        <v>1500</v>
      </c>
      <c r="L14" s="467"/>
      <c r="M14" s="467"/>
      <c r="N14" s="467"/>
    </row>
    <row r="15" spans="1:14" ht="30" customHeight="1" thickBot="1">
      <c r="A15" s="31" t="s">
        <v>30</v>
      </c>
      <c r="B15" s="452" t="s">
        <v>31</v>
      </c>
      <c r="C15" s="453"/>
      <c r="D15" s="453"/>
      <c r="E15" s="453"/>
      <c r="F15" s="453"/>
      <c r="G15" s="454"/>
      <c r="L15" s="467"/>
      <c r="M15" s="467"/>
      <c r="N15" s="467"/>
    </row>
    <row r="16" spans="1:14" ht="30" customHeight="1">
      <c r="A16" s="32" t="s">
        <v>6</v>
      </c>
      <c r="B16" s="489" t="s">
        <v>44</v>
      </c>
      <c r="C16" s="33" t="s">
        <v>74</v>
      </c>
      <c r="D16" s="34" t="s">
        <v>3</v>
      </c>
      <c r="E16" s="35">
        <v>1</v>
      </c>
      <c r="F16" s="36">
        <v>150</v>
      </c>
      <c r="G16" s="37">
        <f t="shared" ref="G16:G29" si="0">E16*F16</f>
        <v>150</v>
      </c>
      <c r="L16" s="467"/>
      <c r="M16" s="467"/>
      <c r="N16" s="467"/>
    </row>
    <row r="17" spans="1:10" ht="30" customHeight="1">
      <c r="A17" s="13" t="s">
        <v>7</v>
      </c>
      <c r="B17" s="490"/>
      <c r="C17" s="38" t="s">
        <v>75</v>
      </c>
      <c r="D17" s="39" t="s">
        <v>3</v>
      </c>
      <c r="E17" s="40">
        <v>1</v>
      </c>
      <c r="F17" s="41">
        <v>240</v>
      </c>
      <c r="G17" s="42">
        <f t="shared" si="0"/>
        <v>240</v>
      </c>
    </row>
    <row r="18" spans="1:10" ht="30" customHeight="1">
      <c r="A18" s="13" t="s">
        <v>8</v>
      </c>
      <c r="B18" s="490"/>
      <c r="C18" s="38" t="s">
        <v>76</v>
      </c>
      <c r="D18" s="39" t="s">
        <v>3</v>
      </c>
      <c r="E18" s="40">
        <v>1</v>
      </c>
      <c r="F18" s="41">
        <v>280</v>
      </c>
      <c r="G18" s="42">
        <f t="shared" si="0"/>
        <v>280</v>
      </c>
    </row>
    <row r="19" spans="1:10" ht="30" customHeight="1">
      <c r="A19" s="13" t="s">
        <v>9</v>
      </c>
      <c r="B19" s="490"/>
      <c r="C19" s="38" t="s">
        <v>10</v>
      </c>
      <c r="D19" s="39" t="s">
        <v>3</v>
      </c>
      <c r="E19" s="40">
        <v>1</v>
      </c>
      <c r="F19" s="41">
        <v>17</v>
      </c>
      <c r="G19" s="42">
        <f t="shared" si="0"/>
        <v>17</v>
      </c>
    </row>
    <row r="20" spans="1:10" ht="30" customHeight="1">
      <c r="A20" s="13" t="s">
        <v>11</v>
      </c>
      <c r="B20" s="62" t="s">
        <v>65</v>
      </c>
      <c r="C20" s="63" t="s">
        <v>68</v>
      </c>
      <c r="D20" s="64" t="s">
        <v>3</v>
      </c>
      <c r="E20" s="65">
        <v>1</v>
      </c>
      <c r="F20" s="66">
        <v>70</v>
      </c>
      <c r="G20" s="67">
        <f t="shared" ref="G20:G21" si="1">E20*F20</f>
        <v>70</v>
      </c>
    </row>
    <row r="21" spans="1:10" ht="30" customHeight="1">
      <c r="A21" s="13" t="s">
        <v>62</v>
      </c>
      <c r="B21" s="487" t="s">
        <v>69</v>
      </c>
      <c r="C21" s="61" t="s">
        <v>60</v>
      </c>
      <c r="D21" s="68" t="s">
        <v>41</v>
      </c>
      <c r="E21" s="69">
        <v>1</v>
      </c>
      <c r="F21" s="70">
        <v>800</v>
      </c>
      <c r="G21" s="71">
        <f t="shared" si="1"/>
        <v>800</v>
      </c>
    </row>
    <row r="22" spans="1:10" ht="30" customHeight="1">
      <c r="A22" s="13" t="s">
        <v>63</v>
      </c>
      <c r="B22" s="488"/>
      <c r="C22" s="61" t="s">
        <v>61</v>
      </c>
      <c r="D22" s="68" t="s">
        <v>41</v>
      </c>
      <c r="E22" s="69">
        <v>1</v>
      </c>
      <c r="F22" s="70">
        <v>700</v>
      </c>
      <c r="G22" s="71">
        <f t="shared" ref="G22:G23" si="2">E22*F22</f>
        <v>700</v>
      </c>
    </row>
    <row r="23" spans="1:10" ht="30" customHeight="1">
      <c r="A23" s="13" t="s">
        <v>64</v>
      </c>
      <c r="B23" s="75"/>
      <c r="C23" s="76" t="s">
        <v>72</v>
      </c>
      <c r="D23" s="64" t="s">
        <v>17</v>
      </c>
      <c r="E23" s="65">
        <v>1</v>
      </c>
      <c r="F23" s="66">
        <v>20</v>
      </c>
      <c r="G23" s="67">
        <f t="shared" si="2"/>
        <v>20</v>
      </c>
    </row>
    <row r="24" spans="1:10" ht="53.25" customHeight="1" thickBot="1">
      <c r="A24" s="43" t="s">
        <v>71</v>
      </c>
      <c r="B24" s="73" t="s">
        <v>70</v>
      </c>
      <c r="C24" s="44" t="s">
        <v>73</v>
      </c>
      <c r="D24" s="45" t="s">
        <v>3</v>
      </c>
      <c r="E24" s="46">
        <v>1</v>
      </c>
      <c r="F24" s="47">
        <v>700</v>
      </c>
      <c r="G24" s="48">
        <f t="shared" ref="G24" si="3">E24*F24</f>
        <v>700</v>
      </c>
    </row>
    <row r="25" spans="1:10" ht="30" customHeight="1" thickBot="1">
      <c r="A25" s="31" t="s">
        <v>32</v>
      </c>
      <c r="B25" s="452" t="s">
        <v>33</v>
      </c>
      <c r="C25" s="453"/>
      <c r="D25" s="453"/>
      <c r="E25" s="453"/>
      <c r="F25" s="453"/>
      <c r="G25" s="454"/>
    </row>
    <row r="26" spans="1:10" ht="30" customHeight="1">
      <c r="A26" s="49" t="s">
        <v>12</v>
      </c>
      <c r="B26" s="50" t="s">
        <v>43</v>
      </c>
      <c r="C26" s="51" t="s">
        <v>57</v>
      </c>
      <c r="D26" s="15" t="s">
        <v>3</v>
      </c>
      <c r="E26" s="16">
        <v>1</v>
      </c>
      <c r="F26" s="52">
        <v>20</v>
      </c>
      <c r="G26" s="17">
        <f t="shared" si="0"/>
        <v>20</v>
      </c>
    </row>
    <row r="27" spans="1:10" ht="30" customHeight="1">
      <c r="A27" s="13" t="s">
        <v>13</v>
      </c>
      <c r="B27" s="72" t="s">
        <v>45</v>
      </c>
      <c r="C27" s="53" t="s">
        <v>59</v>
      </c>
      <c r="D27" s="39" t="s">
        <v>3</v>
      </c>
      <c r="E27" s="40">
        <v>1</v>
      </c>
      <c r="F27" s="41">
        <v>40</v>
      </c>
      <c r="G27" s="42">
        <f t="shared" si="0"/>
        <v>40</v>
      </c>
    </row>
    <row r="28" spans="1:10" ht="30" customHeight="1">
      <c r="A28" s="13" t="s">
        <v>14</v>
      </c>
      <c r="B28" s="54" t="s">
        <v>47</v>
      </c>
      <c r="C28" s="53" t="s">
        <v>19</v>
      </c>
      <c r="D28" s="39" t="s">
        <v>17</v>
      </c>
      <c r="E28" s="40">
        <v>1</v>
      </c>
      <c r="F28" s="41">
        <v>40</v>
      </c>
      <c r="G28" s="42">
        <f t="shared" si="0"/>
        <v>40</v>
      </c>
    </row>
    <row r="29" spans="1:10" s="1" customFormat="1" ht="30" customHeight="1">
      <c r="A29" s="13" t="s">
        <v>15</v>
      </c>
      <c r="B29" s="54" t="s">
        <v>48</v>
      </c>
      <c r="C29" s="53" t="s">
        <v>42</v>
      </c>
      <c r="D29" s="39" t="s">
        <v>17</v>
      </c>
      <c r="E29" s="40">
        <v>1</v>
      </c>
      <c r="F29" s="41">
        <v>120</v>
      </c>
      <c r="G29" s="42">
        <f t="shared" si="0"/>
        <v>120</v>
      </c>
      <c r="I29"/>
      <c r="J29"/>
    </row>
    <row r="30" spans="1:10" s="1" customFormat="1" ht="30" customHeight="1">
      <c r="A30" s="13" t="s">
        <v>16</v>
      </c>
      <c r="B30" s="54" t="s">
        <v>50</v>
      </c>
      <c r="C30" s="53" t="s">
        <v>49</v>
      </c>
      <c r="D30" s="39" t="s">
        <v>17</v>
      </c>
      <c r="E30" s="40">
        <v>1</v>
      </c>
      <c r="F30" s="41">
        <v>180</v>
      </c>
      <c r="G30" s="42">
        <f t="shared" ref="G30:G31" si="4">E30*F30</f>
        <v>180</v>
      </c>
      <c r="I30"/>
      <c r="J30"/>
    </row>
    <row r="31" spans="1:10" s="1" customFormat="1" ht="30" customHeight="1" thickBot="1">
      <c r="A31" s="43" t="s">
        <v>18</v>
      </c>
      <c r="B31" s="55" t="s">
        <v>46</v>
      </c>
      <c r="C31" s="56" t="s">
        <v>20</v>
      </c>
      <c r="D31" s="45" t="s">
        <v>21</v>
      </c>
      <c r="E31" s="46">
        <v>1</v>
      </c>
      <c r="F31" s="47">
        <v>150</v>
      </c>
      <c r="G31" s="48">
        <f t="shared" si="4"/>
        <v>150</v>
      </c>
      <c r="I31"/>
      <c r="J31"/>
    </row>
    <row r="32" spans="1:10" s="1" customFormat="1" ht="15.75">
      <c r="A32" s="57" t="s">
        <v>35</v>
      </c>
      <c r="B32" s="484" t="s">
        <v>51</v>
      </c>
      <c r="C32" s="485"/>
      <c r="D32" s="485"/>
      <c r="E32" s="485"/>
      <c r="F32" s="486"/>
      <c r="G32" s="17">
        <f>SUM(G10:G31)</f>
        <v>5527</v>
      </c>
      <c r="I32"/>
      <c r="J32"/>
    </row>
    <row r="33" spans="1:10" s="1" customFormat="1" ht="15.75">
      <c r="A33" s="58" t="s">
        <v>36</v>
      </c>
      <c r="B33" s="449" t="s">
        <v>52</v>
      </c>
      <c r="C33" s="450"/>
      <c r="D33" s="450"/>
      <c r="E33" s="450"/>
      <c r="F33" s="451"/>
      <c r="G33" s="42">
        <f>G32*0.23</f>
        <v>1271.21</v>
      </c>
      <c r="I33"/>
      <c r="J33"/>
    </row>
    <row r="34" spans="1:10" ht="16.5" thickBot="1">
      <c r="A34" s="59" t="s">
        <v>37</v>
      </c>
      <c r="B34" s="478" t="s">
        <v>53</v>
      </c>
      <c r="C34" s="479"/>
      <c r="D34" s="479"/>
      <c r="E34" s="479"/>
      <c r="F34" s="480"/>
      <c r="G34" s="60">
        <f>G32+G33</f>
        <v>6798.21</v>
      </c>
    </row>
    <row r="35" spans="1:10">
      <c r="F35" s="1"/>
      <c r="G35" s="1"/>
      <c r="H35" s="2"/>
    </row>
    <row r="36" spans="1:10">
      <c r="F36" s="1"/>
      <c r="G36" s="1"/>
      <c r="H36" s="2"/>
    </row>
    <row r="37" spans="1:10">
      <c r="F37" s="1"/>
      <c r="G37" s="1"/>
      <c r="H37" s="2"/>
    </row>
    <row r="38" spans="1:10">
      <c r="F38" s="1"/>
      <c r="G38" s="1"/>
      <c r="H38" s="2"/>
    </row>
    <row r="39" spans="1:10">
      <c r="F39" s="1"/>
      <c r="G39" s="1"/>
      <c r="H39" s="2"/>
    </row>
    <row r="40" spans="1:10">
      <c r="F40" s="1"/>
      <c r="G40" s="1"/>
      <c r="H40" s="2"/>
    </row>
    <row r="41" spans="1:10">
      <c r="F41" s="1"/>
      <c r="G41" s="1"/>
      <c r="H41" s="2"/>
    </row>
    <row r="42" spans="1:10">
      <c r="F42" s="1"/>
      <c r="G42" s="1"/>
      <c r="H42" s="2"/>
    </row>
    <row r="43" spans="1:10">
      <c r="F43" s="1"/>
      <c r="G43" s="1"/>
      <c r="H43" s="2"/>
    </row>
  </sheetData>
  <mergeCells count="24">
    <mergeCell ref="B34:F34"/>
    <mergeCell ref="B13:G13"/>
    <mergeCell ref="B15:G15"/>
    <mergeCell ref="B32:F32"/>
    <mergeCell ref="B21:B22"/>
    <mergeCell ref="B16:B19"/>
    <mergeCell ref="L12:N16"/>
    <mergeCell ref="B5:B6"/>
    <mergeCell ref="E5:E6"/>
    <mergeCell ref="B12:G12"/>
    <mergeCell ref="B8:G8"/>
    <mergeCell ref="B9:G9"/>
    <mergeCell ref="B10:B11"/>
    <mergeCell ref="A1:G1"/>
    <mergeCell ref="A2:G2"/>
    <mergeCell ref="B33:F33"/>
    <mergeCell ref="B25:G25"/>
    <mergeCell ref="A3:G3"/>
    <mergeCell ref="A4:G4"/>
    <mergeCell ref="A5:A6"/>
    <mergeCell ref="C5:C6"/>
    <mergeCell ref="D5:D6"/>
    <mergeCell ref="F5:F6"/>
    <mergeCell ref="G5:G6"/>
  </mergeCells>
  <phoneticPr fontId="6" type="noConversion"/>
  <printOptions horizontalCentered="1"/>
  <pageMargins left="1.3779527559055118" right="0.23622047244094491" top="0.74803149606299213" bottom="0.74803149606299213" header="0.31496062992125984" footer="0.31496062992125984"/>
  <pageSetup paperSize="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B435E9-4E4E-44B5-8767-2A99FD8FD45C}">
  <sheetPr>
    <pageSetUpPr fitToPage="1"/>
  </sheetPr>
  <dimension ref="A1:LE120"/>
  <sheetViews>
    <sheetView view="pageBreakPreview" zoomScale="70" zoomScaleNormal="70" zoomScaleSheetLayoutView="70" workbookViewId="0">
      <selection activeCell="A49" sqref="A49:G49"/>
    </sheetView>
  </sheetViews>
  <sheetFormatPr defaultRowHeight="15"/>
  <cols>
    <col min="2" max="2" width="10.7109375" customWidth="1"/>
    <col min="3" max="3" width="74" customWidth="1"/>
    <col min="5" max="5" width="14.140625" style="174" customWidth="1"/>
    <col min="6" max="6" width="13.7109375" customWidth="1"/>
    <col min="7" max="7" width="15.7109375" customWidth="1"/>
    <col min="8" max="8" width="16" customWidth="1"/>
    <col min="9" max="10" width="12.7109375" customWidth="1"/>
    <col min="11" max="11" width="13.7109375" customWidth="1"/>
    <col min="12" max="313" width="12.7109375" customWidth="1"/>
  </cols>
  <sheetData>
    <row r="1" spans="1:317" ht="20.25">
      <c r="A1" s="491" t="s">
        <v>315</v>
      </c>
      <c r="B1" s="492"/>
      <c r="C1" s="493"/>
      <c r="D1" s="493"/>
      <c r="E1" s="493"/>
      <c r="F1" s="493"/>
      <c r="G1" s="494"/>
    </row>
    <row r="2" spans="1:317" ht="42.75" customHeight="1">
      <c r="A2" s="495" t="s">
        <v>410</v>
      </c>
      <c r="B2" s="496"/>
      <c r="C2" s="496"/>
      <c r="D2" s="496"/>
      <c r="E2" s="496"/>
      <c r="F2" s="496"/>
      <c r="G2" s="497"/>
      <c r="I2" s="195"/>
      <c r="J2" s="196"/>
      <c r="K2" s="196"/>
      <c r="L2" s="195"/>
      <c r="M2" s="196"/>
      <c r="N2" s="196"/>
      <c r="O2" s="195"/>
      <c r="P2" s="196"/>
      <c r="Q2" s="196"/>
      <c r="R2" s="197"/>
      <c r="S2" s="198"/>
      <c r="T2" s="198"/>
      <c r="U2" s="196"/>
      <c r="V2" s="196"/>
      <c r="W2" s="196"/>
      <c r="X2" s="199"/>
      <c r="Y2" s="199"/>
      <c r="Z2" s="199"/>
      <c r="AM2" s="467"/>
      <c r="AN2" s="467"/>
      <c r="AO2" s="467"/>
      <c r="AP2" s="467"/>
      <c r="AQ2" s="467"/>
      <c r="AR2" s="467"/>
      <c r="AS2" s="467"/>
      <c r="AT2" s="467"/>
      <c r="AU2" s="467"/>
      <c r="AV2" s="467"/>
      <c r="AW2" s="467"/>
      <c r="AX2" s="467"/>
      <c r="AY2" s="467"/>
      <c r="AZ2" s="467"/>
      <c r="BA2" s="467"/>
      <c r="BB2" s="467"/>
      <c r="BC2" s="467"/>
      <c r="BD2" s="467"/>
    </row>
    <row r="3" spans="1:317" ht="57.75" customHeight="1" thickBot="1">
      <c r="A3" s="511" t="s">
        <v>183</v>
      </c>
      <c r="B3" s="512"/>
      <c r="C3" s="513"/>
      <c r="D3" s="513"/>
      <c r="E3" s="513"/>
      <c r="F3" s="513"/>
      <c r="G3" s="514"/>
      <c r="H3" s="149"/>
      <c r="I3" s="111"/>
      <c r="J3" s="111"/>
      <c r="K3" s="111"/>
      <c r="L3" s="111"/>
      <c r="M3" s="84"/>
      <c r="O3" s="111"/>
      <c r="P3" s="84"/>
      <c r="R3" s="175"/>
      <c r="S3" s="176"/>
      <c r="T3" s="177"/>
      <c r="X3" s="152"/>
      <c r="Y3" s="152"/>
      <c r="Z3" s="152"/>
    </row>
    <row r="4" spans="1:317" ht="31.5" customHeight="1">
      <c r="A4" s="498" t="s">
        <v>22</v>
      </c>
      <c r="B4" s="500" t="s">
        <v>195</v>
      </c>
      <c r="C4" s="502" t="s">
        <v>0</v>
      </c>
      <c r="D4" s="502" t="s">
        <v>23</v>
      </c>
      <c r="E4" s="504" t="s">
        <v>38</v>
      </c>
      <c r="F4" s="506" t="s">
        <v>24</v>
      </c>
      <c r="G4" s="508" t="s">
        <v>25</v>
      </c>
      <c r="H4" s="192"/>
      <c r="I4" s="193"/>
      <c r="J4" s="192"/>
      <c r="K4" s="192"/>
      <c r="L4" s="193"/>
      <c r="M4" s="192"/>
      <c r="N4" s="192"/>
      <c r="O4" s="193"/>
      <c r="P4" s="192"/>
      <c r="Q4" s="192"/>
      <c r="R4" s="194"/>
      <c r="S4" s="191"/>
      <c r="T4" s="191"/>
      <c r="U4" s="194"/>
      <c r="V4" s="191"/>
      <c r="W4" s="191"/>
      <c r="X4" s="200"/>
      <c r="Y4" s="201"/>
      <c r="Z4" s="201"/>
      <c r="AA4" s="192"/>
      <c r="AB4" s="192"/>
      <c r="AC4" s="192"/>
      <c r="AD4" s="192"/>
      <c r="AE4" s="192"/>
      <c r="AF4" s="192"/>
      <c r="AG4" s="192"/>
      <c r="AH4" s="192"/>
      <c r="AI4" s="192"/>
      <c r="AJ4" s="192"/>
      <c r="AK4" s="192"/>
      <c r="AL4" s="192"/>
      <c r="AM4" s="510"/>
      <c r="AN4" s="510"/>
      <c r="AO4" s="510"/>
      <c r="AP4" s="510"/>
      <c r="AQ4" s="510"/>
      <c r="AR4" s="510"/>
      <c r="AS4" s="510"/>
      <c r="AT4" s="510"/>
      <c r="AU4" s="510"/>
      <c r="AV4" s="510"/>
      <c r="AW4" s="510"/>
      <c r="AX4" s="510"/>
      <c r="AY4" s="510"/>
      <c r="AZ4" s="510"/>
      <c r="BA4" s="510"/>
      <c r="BB4" s="510"/>
      <c r="BC4" s="510"/>
      <c r="BD4" s="510"/>
      <c r="BE4" s="510"/>
      <c r="BF4" s="510"/>
      <c r="BG4" s="510"/>
      <c r="BH4" s="510"/>
      <c r="BI4" s="510"/>
      <c r="BJ4" s="510"/>
      <c r="BK4" s="510"/>
      <c r="BL4" s="510"/>
      <c r="BM4" s="510"/>
      <c r="BN4" s="510"/>
      <c r="BO4" s="510"/>
      <c r="BP4" s="510"/>
      <c r="BQ4" s="510"/>
      <c r="BR4" s="510"/>
      <c r="BS4" s="510"/>
      <c r="BT4" s="510"/>
      <c r="BU4" s="510"/>
      <c r="BV4" s="510"/>
      <c r="BW4" s="510"/>
      <c r="BX4" s="510"/>
      <c r="BY4" s="510"/>
      <c r="BZ4" s="510"/>
      <c r="CA4" s="510"/>
      <c r="CB4" s="510"/>
      <c r="CC4" s="510"/>
      <c r="CD4" s="510"/>
      <c r="CE4" s="510"/>
      <c r="CF4" s="510"/>
      <c r="CG4" s="510"/>
      <c r="CH4" s="510"/>
      <c r="CI4" s="510"/>
      <c r="CJ4" s="510"/>
      <c r="CK4" s="510"/>
      <c r="CL4" s="510"/>
      <c r="CM4" s="510"/>
      <c r="CN4" s="510"/>
      <c r="CO4" s="510"/>
      <c r="CP4" s="510"/>
      <c r="CQ4" s="510"/>
      <c r="CR4" s="510"/>
      <c r="CS4" s="510"/>
      <c r="CT4" s="510"/>
      <c r="CU4" s="510"/>
      <c r="CV4" s="510"/>
      <c r="CW4" s="510"/>
      <c r="CX4" s="510"/>
      <c r="CY4" s="510"/>
      <c r="CZ4" s="510"/>
      <c r="DA4" s="510"/>
      <c r="DB4" s="510"/>
      <c r="DC4" s="510"/>
      <c r="DD4" s="510"/>
      <c r="DE4" s="510"/>
      <c r="DF4" s="510"/>
      <c r="DG4" s="510"/>
      <c r="DH4" s="510"/>
      <c r="DI4" s="510"/>
      <c r="DJ4" s="510"/>
      <c r="DK4" s="510"/>
      <c r="DL4" s="510"/>
      <c r="DM4" s="510"/>
      <c r="DN4" s="510"/>
      <c r="DO4" s="510"/>
      <c r="DP4" s="510"/>
      <c r="DQ4" s="510"/>
      <c r="DR4" s="510"/>
      <c r="DS4" s="510"/>
      <c r="DT4" s="510"/>
      <c r="DU4" s="510"/>
      <c r="DV4" s="510"/>
      <c r="DW4" s="510"/>
      <c r="DX4" s="510"/>
      <c r="DY4" s="510"/>
      <c r="DZ4" s="510"/>
      <c r="EA4" s="510"/>
      <c r="EB4" s="510"/>
      <c r="EC4" s="510"/>
      <c r="ED4" s="510"/>
      <c r="EE4" s="510"/>
      <c r="EF4" s="510"/>
      <c r="EG4" s="510"/>
      <c r="EH4" s="510"/>
      <c r="EI4" s="510"/>
      <c r="EJ4" s="510"/>
      <c r="EK4" s="510"/>
      <c r="EL4" s="510"/>
      <c r="EM4" s="510"/>
      <c r="EN4" s="510"/>
      <c r="EO4" s="510"/>
      <c r="EP4" s="510"/>
      <c r="EQ4" s="510"/>
      <c r="ER4" s="510"/>
      <c r="ES4" s="510"/>
      <c r="ET4" s="510"/>
      <c r="EU4" s="510"/>
      <c r="EV4" s="510"/>
      <c r="EW4" s="510"/>
      <c r="EX4" s="510"/>
      <c r="EY4" s="510"/>
      <c r="EZ4" s="510"/>
      <c r="FA4" s="510"/>
      <c r="FB4" s="510"/>
      <c r="FC4" s="510"/>
      <c r="FD4" s="510"/>
      <c r="FE4" s="510"/>
      <c r="FF4" s="510"/>
      <c r="FG4" s="510"/>
      <c r="FH4" s="510"/>
      <c r="FI4" s="510"/>
      <c r="FJ4" s="510"/>
      <c r="FK4" s="510"/>
      <c r="FL4" s="510"/>
      <c r="FM4" s="510"/>
      <c r="FN4" s="510"/>
      <c r="FO4" s="510"/>
      <c r="FP4" s="510"/>
      <c r="FQ4" s="510"/>
      <c r="FR4" s="510"/>
      <c r="FS4" s="510"/>
      <c r="FT4" s="510"/>
      <c r="FU4" s="510"/>
      <c r="FV4" s="510"/>
      <c r="FW4" s="510"/>
      <c r="FX4" s="510"/>
      <c r="FY4" s="510"/>
      <c r="FZ4" s="510"/>
      <c r="GA4" s="510"/>
      <c r="GB4" s="510"/>
      <c r="GC4" s="510"/>
      <c r="GD4" s="510"/>
      <c r="GE4" s="510"/>
      <c r="GF4" s="510"/>
      <c r="GG4" s="510"/>
      <c r="GH4" s="510"/>
      <c r="GI4" s="510"/>
      <c r="GJ4" s="510"/>
      <c r="GK4" s="510"/>
      <c r="GL4" s="510"/>
      <c r="GM4" s="510"/>
      <c r="GN4" s="510"/>
      <c r="GO4" s="510"/>
      <c r="GP4" s="510"/>
      <c r="GQ4" s="510"/>
      <c r="GR4" s="510"/>
      <c r="GS4" s="510"/>
      <c r="GT4" s="510"/>
      <c r="GU4" s="510"/>
      <c r="GV4" s="510"/>
      <c r="GW4" s="510"/>
      <c r="GX4" s="510"/>
      <c r="GY4" s="510"/>
      <c r="GZ4" s="510"/>
      <c r="HA4" s="510"/>
      <c r="HB4" s="510"/>
      <c r="HC4" s="510"/>
      <c r="HD4" s="510"/>
      <c r="HE4" s="510"/>
      <c r="HF4" s="510"/>
      <c r="HG4" s="510"/>
      <c r="HH4" s="510"/>
      <c r="HI4" s="510"/>
      <c r="HJ4" s="510"/>
      <c r="HK4" s="510"/>
      <c r="HL4" s="510"/>
      <c r="HM4" s="510"/>
      <c r="HN4" s="510"/>
      <c r="HO4" s="510"/>
      <c r="HP4" s="510"/>
      <c r="HQ4" s="510"/>
      <c r="HR4" s="510"/>
      <c r="HS4" s="510"/>
      <c r="HT4" s="510"/>
      <c r="HU4" s="510"/>
      <c r="HV4" s="510"/>
      <c r="HW4" s="510"/>
      <c r="HX4" s="510"/>
      <c r="HY4" s="510"/>
      <c r="HZ4" s="510"/>
      <c r="IA4" s="510"/>
      <c r="IB4" s="510"/>
      <c r="IC4" s="510"/>
      <c r="ID4" s="510"/>
      <c r="IE4" s="510"/>
      <c r="IF4" s="510"/>
      <c r="IG4" s="510"/>
      <c r="IH4" s="510"/>
      <c r="II4" s="510"/>
      <c r="IJ4" s="510"/>
      <c r="IK4" s="510"/>
      <c r="IL4" s="510"/>
      <c r="IM4" s="510"/>
      <c r="IN4" s="510"/>
      <c r="IO4" s="510"/>
      <c r="IP4" s="510"/>
      <c r="IQ4" s="510"/>
      <c r="IR4" s="510"/>
      <c r="IS4" s="510"/>
      <c r="IT4" s="510"/>
      <c r="IU4" s="510"/>
      <c r="IV4" s="510"/>
      <c r="IW4" s="510"/>
      <c r="IX4" s="510"/>
      <c r="IY4" s="510"/>
      <c r="IZ4" s="510"/>
      <c r="JA4" s="510"/>
      <c r="JB4" s="510"/>
      <c r="JC4" s="510"/>
      <c r="JD4" s="510"/>
      <c r="JE4" s="510"/>
      <c r="JF4" s="510"/>
      <c r="JG4" s="510"/>
      <c r="JH4" s="510"/>
      <c r="JI4" s="510"/>
      <c r="JJ4" s="510"/>
      <c r="JK4" s="510"/>
      <c r="JL4" s="510"/>
      <c r="JM4" s="510"/>
      <c r="JN4" s="510"/>
      <c r="JO4" s="510"/>
      <c r="JP4" s="510"/>
      <c r="JQ4" s="510"/>
      <c r="JR4" s="510"/>
      <c r="JS4" s="510"/>
      <c r="JT4" s="510"/>
      <c r="JU4" s="510"/>
      <c r="JV4" s="510"/>
      <c r="JW4" s="510"/>
      <c r="JX4" s="510"/>
      <c r="JY4" s="510"/>
      <c r="JZ4" s="510"/>
      <c r="KA4" s="510"/>
      <c r="KB4" s="510"/>
      <c r="KC4" s="510"/>
      <c r="KD4" s="510"/>
      <c r="KE4" s="510"/>
      <c r="KF4" s="510"/>
      <c r="KG4" s="510"/>
      <c r="KH4" s="510"/>
      <c r="KI4" s="510"/>
      <c r="KJ4" s="510"/>
      <c r="KK4" s="510"/>
      <c r="KL4" s="510"/>
      <c r="KM4" s="510"/>
      <c r="KN4" s="510"/>
      <c r="KO4" s="510"/>
      <c r="KP4" s="510"/>
      <c r="KQ4" s="510"/>
      <c r="KR4" s="510"/>
      <c r="KS4" s="510"/>
      <c r="KT4" s="510"/>
      <c r="KU4" s="510"/>
      <c r="KV4" s="510"/>
      <c r="KW4" s="510"/>
      <c r="KX4" s="510"/>
      <c r="KY4" s="510"/>
      <c r="KZ4" s="510"/>
      <c r="LA4" s="510"/>
      <c r="LB4" s="510"/>
      <c r="LC4" s="510"/>
      <c r="LD4" s="510"/>
      <c r="LE4" s="510"/>
    </row>
    <row r="5" spans="1:317" ht="15" customHeight="1" thickBot="1">
      <c r="A5" s="499"/>
      <c r="B5" s="501"/>
      <c r="C5" s="503"/>
      <c r="D5" s="503"/>
      <c r="E5" s="505"/>
      <c r="F5" s="507"/>
      <c r="G5" s="509"/>
      <c r="H5" s="192"/>
      <c r="I5" s="193"/>
      <c r="J5" s="192"/>
      <c r="K5" s="192"/>
      <c r="L5" s="193"/>
      <c r="M5" s="192"/>
      <c r="N5" s="192"/>
      <c r="O5" s="193"/>
      <c r="P5" s="192"/>
      <c r="Q5" s="192"/>
      <c r="R5" s="194"/>
      <c r="S5" s="191"/>
      <c r="T5" s="191"/>
      <c r="U5" s="194"/>
      <c r="V5" s="191"/>
      <c r="W5" s="191"/>
      <c r="X5" s="200"/>
      <c r="Y5" s="201"/>
      <c r="Z5" s="201"/>
      <c r="AA5" s="192"/>
      <c r="AB5" s="192"/>
      <c r="AC5" s="192"/>
      <c r="AD5" s="192"/>
      <c r="AE5" s="192"/>
      <c r="AF5" s="192"/>
      <c r="AG5" s="192"/>
      <c r="AH5" s="192"/>
      <c r="AI5" s="192"/>
      <c r="AJ5" s="192"/>
      <c r="AK5" s="192"/>
      <c r="AL5" s="192"/>
      <c r="AM5" s="510"/>
      <c r="AN5" s="510"/>
      <c r="AO5" s="510"/>
      <c r="AP5" s="510"/>
      <c r="AQ5" s="510"/>
      <c r="AR5" s="510"/>
      <c r="AS5" s="510"/>
      <c r="AT5" s="510"/>
      <c r="AU5" s="510"/>
      <c r="AV5" s="510"/>
      <c r="AW5" s="510"/>
      <c r="AX5" s="510"/>
      <c r="AY5" s="510"/>
      <c r="AZ5" s="510"/>
      <c r="BA5" s="510"/>
      <c r="BB5" s="510"/>
      <c r="BC5" s="510"/>
      <c r="BD5" s="510"/>
      <c r="BE5" s="510"/>
      <c r="BF5" s="510"/>
      <c r="BG5" s="510"/>
      <c r="BH5" s="510"/>
      <c r="BI5" s="510"/>
      <c r="BJ5" s="510"/>
      <c r="BK5" s="510"/>
      <c r="BL5" s="510"/>
      <c r="BM5" s="510"/>
      <c r="BN5" s="510"/>
      <c r="BO5" s="510"/>
      <c r="BP5" s="510"/>
      <c r="BQ5" s="510"/>
      <c r="BR5" s="510"/>
      <c r="BS5" s="510"/>
      <c r="BT5" s="510"/>
      <c r="BU5" s="510"/>
      <c r="BV5" s="510"/>
      <c r="BW5" s="510"/>
      <c r="BX5" s="510"/>
      <c r="BY5" s="510"/>
      <c r="BZ5" s="510"/>
      <c r="CA5" s="510"/>
      <c r="CB5" s="510"/>
      <c r="CC5" s="510"/>
      <c r="CD5" s="510"/>
      <c r="CE5" s="510"/>
      <c r="CF5" s="510"/>
      <c r="CG5" s="510"/>
      <c r="CH5" s="510"/>
      <c r="CI5" s="510"/>
      <c r="CJ5" s="510"/>
      <c r="CK5" s="510"/>
      <c r="CL5" s="510"/>
      <c r="CM5" s="510"/>
      <c r="CN5" s="510"/>
      <c r="CO5" s="510"/>
      <c r="CP5" s="510"/>
      <c r="CQ5" s="510"/>
      <c r="CR5" s="510"/>
      <c r="CS5" s="510"/>
      <c r="CT5" s="510"/>
      <c r="CU5" s="510"/>
      <c r="CV5" s="510"/>
      <c r="CW5" s="510"/>
      <c r="CX5" s="510"/>
      <c r="CY5" s="510"/>
      <c r="CZ5" s="510"/>
      <c r="DA5" s="510"/>
      <c r="DB5" s="510"/>
      <c r="DC5" s="510"/>
      <c r="DD5" s="510"/>
      <c r="DE5" s="510"/>
      <c r="DF5" s="510"/>
      <c r="DG5" s="510"/>
      <c r="DH5" s="510"/>
      <c r="DI5" s="510"/>
      <c r="DJ5" s="510"/>
      <c r="DK5" s="510"/>
      <c r="DL5" s="510"/>
      <c r="DM5" s="510"/>
      <c r="DN5" s="510"/>
      <c r="DO5" s="510"/>
      <c r="DP5" s="510"/>
      <c r="DQ5" s="510"/>
      <c r="DR5" s="510"/>
      <c r="DS5" s="510"/>
      <c r="DT5" s="510"/>
      <c r="DU5" s="510"/>
      <c r="DV5" s="510"/>
      <c r="DW5" s="510"/>
      <c r="DX5" s="510"/>
      <c r="DY5" s="510"/>
      <c r="DZ5" s="510"/>
      <c r="EA5" s="510"/>
      <c r="EB5" s="510"/>
      <c r="EC5" s="510"/>
      <c r="ED5" s="510"/>
      <c r="EE5" s="510"/>
      <c r="EF5" s="510"/>
      <c r="EG5" s="510"/>
      <c r="EH5" s="510"/>
      <c r="EI5" s="510"/>
      <c r="EJ5" s="510"/>
      <c r="EK5" s="510"/>
      <c r="EL5" s="510"/>
      <c r="EM5" s="510"/>
      <c r="EN5" s="510"/>
      <c r="EO5" s="510"/>
      <c r="EP5" s="510"/>
      <c r="EQ5" s="510"/>
      <c r="ER5" s="510"/>
      <c r="ES5" s="510"/>
      <c r="ET5" s="510"/>
      <c r="EU5" s="510"/>
      <c r="EV5" s="510"/>
      <c r="EW5" s="510"/>
      <c r="EX5" s="510"/>
      <c r="EY5" s="510"/>
      <c r="EZ5" s="510"/>
      <c r="FA5" s="510"/>
      <c r="FB5" s="510"/>
      <c r="FC5" s="510"/>
      <c r="FD5" s="510"/>
      <c r="FE5" s="510"/>
      <c r="FF5" s="510"/>
      <c r="FG5" s="510"/>
      <c r="FH5" s="510"/>
      <c r="FI5" s="510"/>
      <c r="FJ5" s="510"/>
      <c r="FK5" s="510"/>
      <c r="FL5" s="510"/>
      <c r="FM5" s="510"/>
      <c r="FN5" s="510"/>
      <c r="FO5" s="510"/>
      <c r="FP5" s="510"/>
      <c r="FQ5" s="510"/>
      <c r="FR5" s="510"/>
      <c r="FS5" s="510"/>
      <c r="FT5" s="510"/>
      <c r="FU5" s="510"/>
      <c r="FV5" s="510"/>
      <c r="FW5" s="510"/>
      <c r="FX5" s="510"/>
      <c r="FY5" s="510"/>
      <c r="FZ5" s="510"/>
      <c r="GA5" s="510"/>
      <c r="GB5" s="510"/>
      <c r="GC5" s="510"/>
      <c r="GD5" s="510"/>
      <c r="GE5" s="510"/>
      <c r="GF5" s="510"/>
      <c r="GG5" s="510"/>
      <c r="GH5" s="510"/>
      <c r="GI5" s="510"/>
      <c r="GJ5" s="510"/>
      <c r="GK5" s="510"/>
      <c r="GL5" s="510"/>
      <c r="GM5" s="510"/>
      <c r="GN5" s="510"/>
      <c r="GO5" s="510"/>
      <c r="GP5" s="510"/>
      <c r="GQ5" s="510"/>
      <c r="GR5" s="510"/>
      <c r="GS5" s="510"/>
      <c r="GT5" s="510"/>
      <c r="GU5" s="510"/>
      <c r="GV5" s="510"/>
      <c r="GW5" s="510"/>
      <c r="GX5" s="510"/>
      <c r="GY5" s="510"/>
      <c r="GZ5" s="510"/>
      <c r="HA5" s="510"/>
      <c r="HB5" s="510"/>
      <c r="HC5" s="510"/>
      <c r="HD5" s="510"/>
      <c r="HE5" s="510"/>
      <c r="HF5" s="510"/>
      <c r="HG5" s="510"/>
      <c r="HH5" s="510"/>
      <c r="HI5" s="510"/>
      <c r="HJ5" s="510"/>
      <c r="HK5" s="510"/>
      <c r="HL5" s="510"/>
      <c r="HM5" s="510"/>
      <c r="HN5" s="510"/>
      <c r="HO5" s="510"/>
      <c r="HP5" s="510"/>
      <c r="HQ5" s="510"/>
      <c r="HR5" s="510"/>
      <c r="HS5" s="510"/>
      <c r="HT5" s="510"/>
      <c r="HU5" s="510"/>
      <c r="HV5" s="510"/>
      <c r="HW5" s="510"/>
      <c r="HX5" s="510"/>
      <c r="HY5" s="510"/>
      <c r="HZ5" s="510"/>
      <c r="IA5" s="510"/>
      <c r="IB5" s="510"/>
      <c r="IC5" s="510"/>
      <c r="ID5" s="510"/>
      <c r="IE5" s="510"/>
      <c r="IF5" s="510"/>
      <c r="IG5" s="510"/>
      <c r="IH5" s="510"/>
      <c r="II5" s="510"/>
      <c r="IJ5" s="510"/>
      <c r="IK5" s="510"/>
      <c r="IL5" s="510"/>
      <c r="IM5" s="510"/>
      <c r="IN5" s="510"/>
      <c r="IO5" s="510"/>
      <c r="IP5" s="510"/>
      <c r="IQ5" s="510"/>
      <c r="IR5" s="510"/>
      <c r="IS5" s="510"/>
      <c r="IT5" s="510"/>
      <c r="IU5" s="510"/>
      <c r="IV5" s="510"/>
      <c r="IW5" s="510"/>
      <c r="IX5" s="510"/>
      <c r="IY5" s="510"/>
      <c r="IZ5" s="510"/>
      <c r="JA5" s="510"/>
      <c r="JB5" s="510"/>
      <c r="JC5" s="510"/>
      <c r="JD5" s="510"/>
      <c r="JE5" s="510"/>
      <c r="JF5" s="510"/>
      <c r="JG5" s="510"/>
      <c r="JH5" s="510"/>
      <c r="JI5" s="510"/>
      <c r="JJ5" s="510"/>
      <c r="JK5" s="510"/>
      <c r="JL5" s="510"/>
      <c r="JM5" s="510"/>
      <c r="JN5" s="510"/>
      <c r="JO5" s="510"/>
      <c r="JP5" s="510"/>
      <c r="JQ5" s="510"/>
      <c r="JR5" s="510"/>
      <c r="JS5" s="510"/>
      <c r="JT5" s="510"/>
      <c r="JU5" s="510"/>
      <c r="JV5" s="510"/>
      <c r="JW5" s="510"/>
      <c r="JX5" s="510"/>
      <c r="JY5" s="510"/>
      <c r="JZ5" s="510"/>
      <c r="KA5" s="510"/>
      <c r="KB5" s="510"/>
      <c r="KC5" s="510"/>
      <c r="KD5" s="510"/>
      <c r="KE5" s="510"/>
      <c r="KF5" s="510"/>
      <c r="KG5" s="510"/>
      <c r="KH5" s="510"/>
      <c r="KI5" s="510"/>
      <c r="KJ5" s="510"/>
      <c r="KK5" s="510"/>
      <c r="KL5" s="510"/>
      <c r="KM5" s="510"/>
      <c r="KN5" s="510"/>
      <c r="KO5" s="510"/>
      <c r="KP5" s="510"/>
      <c r="KQ5" s="510"/>
      <c r="KR5" s="510"/>
      <c r="KS5" s="510"/>
      <c r="KT5" s="510"/>
      <c r="KU5" s="510"/>
      <c r="KV5" s="510"/>
      <c r="KW5" s="510"/>
      <c r="KX5" s="510"/>
      <c r="KY5" s="510"/>
      <c r="KZ5" s="510"/>
      <c r="LA5" s="510"/>
      <c r="LB5" s="510"/>
      <c r="LC5" s="510"/>
      <c r="LD5" s="510"/>
      <c r="LE5" s="510"/>
    </row>
    <row r="6" spans="1:317" ht="45.75">
      <c r="A6" s="153" t="s">
        <v>54</v>
      </c>
      <c r="B6" s="515">
        <v>4300</v>
      </c>
      <c r="C6" s="154" t="s">
        <v>99</v>
      </c>
      <c r="D6" s="155" t="s">
        <v>100</v>
      </c>
      <c r="E6" s="304">
        <f>27855.6</f>
        <v>27855.599999999999</v>
      </c>
      <c r="F6" s="150"/>
      <c r="G6" s="151"/>
      <c r="H6" s="178"/>
      <c r="I6" s="179"/>
      <c r="J6" s="178"/>
      <c r="K6" s="178"/>
      <c r="L6" s="113"/>
      <c r="M6" s="113"/>
      <c r="R6" s="177"/>
      <c r="S6" s="177"/>
      <c r="T6" s="177"/>
      <c r="X6" s="152"/>
      <c r="Y6" s="152"/>
      <c r="Z6" s="152"/>
    </row>
    <row r="7" spans="1:317" ht="45.75">
      <c r="A7" s="156" t="s">
        <v>55</v>
      </c>
      <c r="B7" s="516"/>
      <c r="C7" s="158" t="s">
        <v>101</v>
      </c>
      <c r="D7" s="159" t="s">
        <v>100</v>
      </c>
      <c r="E7" s="304">
        <f>27855.6*7</f>
        <v>194989.19999999998</v>
      </c>
      <c r="F7" s="150"/>
      <c r="G7" s="151"/>
      <c r="H7" s="178"/>
      <c r="I7" s="113"/>
      <c r="J7" s="113"/>
      <c r="K7" s="178"/>
      <c r="L7" s="113"/>
      <c r="M7" s="113"/>
      <c r="R7" s="180"/>
      <c r="S7" s="181"/>
      <c r="T7" s="181"/>
      <c r="U7" s="113"/>
      <c r="V7" s="113"/>
      <c r="W7" s="113"/>
      <c r="X7" s="202"/>
      <c r="Y7" s="203"/>
      <c r="Z7" s="203"/>
    </row>
    <row r="8" spans="1:317" ht="31.5">
      <c r="A8" s="156" t="s">
        <v>79</v>
      </c>
      <c r="B8" s="516"/>
      <c r="C8" s="158" t="s">
        <v>102</v>
      </c>
      <c r="D8" s="159" t="s">
        <v>100</v>
      </c>
      <c r="E8" s="304">
        <f>110497/2</f>
        <v>55248.5</v>
      </c>
      <c r="F8" s="150"/>
      <c r="G8" s="151"/>
      <c r="H8" s="178"/>
      <c r="I8" s="179"/>
      <c r="J8" s="178"/>
      <c r="K8" s="178"/>
      <c r="L8" s="113"/>
      <c r="M8" s="113"/>
      <c r="R8" s="177"/>
      <c r="S8" s="177"/>
      <c r="T8" s="177"/>
      <c r="U8" s="113"/>
      <c r="V8" s="113"/>
      <c r="W8" s="113"/>
      <c r="X8" s="202"/>
      <c r="Y8" s="203"/>
      <c r="Z8" s="203"/>
    </row>
    <row r="9" spans="1:317" ht="30.75">
      <c r="A9" s="156" t="s">
        <v>80</v>
      </c>
      <c r="B9" s="516"/>
      <c r="C9" s="158" t="s">
        <v>103</v>
      </c>
      <c r="D9" s="159" t="s">
        <v>100</v>
      </c>
      <c r="E9" s="304">
        <v>1000</v>
      </c>
      <c r="F9" s="150"/>
      <c r="G9" s="151"/>
      <c r="H9" s="178"/>
      <c r="I9" s="113"/>
      <c r="J9" s="113"/>
      <c r="K9" s="178"/>
      <c r="L9" s="113"/>
      <c r="M9" s="113"/>
      <c r="R9" s="180"/>
      <c r="S9" s="181"/>
      <c r="T9" s="181"/>
      <c r="U9" s="113"/>
      <c r="V9" s="113"/>
      <c r="W9" s="178"/>
      <c r="X9" s="202"/>
      <c r="Y9" s="203"/>
      <c r="Z9" s="203"/>
    </row>
    <row r="10" spans="1:317" ht="30">
      <c r="A10" s="156" t="s">
        <v>81</v>
      </c>
      <c r="B10" s="516"/>
      <c r="C10" s="158" t="s">
        <v>104</v>
      </c>
      <c r="D10" s="159" t="s">
        <v>17</v>
      </c>
      <c r="E10" s="304">
        <v>100</v>
      </c>
      <c r="F10" s="150"/>
      <c r="G10" s="151"/>
      <c r="H10" s="178"/>
      <c r="I10" s="113"/>
      <c r="J10" s="113"/>
      <c r="K10" s="178"/>
      <c r="L10" s="113"/>
      <c r="M10" s="113"/>
      <c r="R10" s="180"/>
      <c r="S10" s="181"/>
      <c r="T10" s="181"/>
      <c r="X10" s="152"/>
      <c r="Y10" s="152"/>
      <c r="Z10" s="152"/>
    </row>
    <row r="11" spans="1:317" ht="30">
      <c r="A11" s="156" t="s">
        <v>82</v>
      </c>
      <c r="B11" s="516"/>
      <c r="C11" s="158" t="s">
        <v>265</v>
      </c>
      <c r="D11" s="159" t="s">
        <v>17</v>
      </c>
      <c r="E11" s="304" t="s">
        <v>264</v>
      </c>
      <c r="F11" s="150" t="s">
        <v>264</v>
      </c>
      <c r="G11" s="151" t="s">
        <v>264</v>
      </c>
      <c r="H11" s="178"/>
      <c r="I11" s="113"/>
      <c r="J11" s="113"/>
      <c r="K11" s="178"/>
      <c r="L11" s="113"/>
      <c r="M11" s="113"/>
      <c r="R11" s="177"/>
      <c r="S11" s="177"/>
      <c r="T11" s="177"/>
      <c r="X11" s="152"/>
      <c r="Y11" s="152"/>
      <c r="Z11" s="152"/>
    </row>
    <row r="12" spans="1:317" ht="30">
      <c r="A12" s="156" t="s">
        <v>84</v>
      </c>
      <c r="B12" s="516"/>
      <c r="C12" s="158" t="s">
        <v>266</v>
      </c>
      <c r="D12" s="159" t="s">
        <v>17</v>
      </c>
      <c r="E12" s="304">
        <v>100</v>
      </c>
      <c r="F12" s="150"/>
      <c r="G12" s="151"/>
      <c r="H12" s="178"/>
      <c r="I12" s="113"/>
      <c r="J12" s="113"/>
      <c r="K12" s="178"/>
      <c r="L12" s="113"/>
      <c r="M12" s="113"/>
      <c r="R12" s="177"/>
      <c r="S12" s="177"/>
      <c r="T12" s="177"/>
      <c r="X12" s="152"/>
      <c r="Y12" s="152"/>
      <c r="Z12" s="152"/>
    </row>
    <row r="13" spans="1:317" ht="30">
      <c r="A13" s="156" t="s">
        <v>85</v>
      </c>
      <c r="B13" s="516"/>
      <c r="C13" s="158" t="s">
        <v>105</v>
      </c>
      <c r="D13" s="159" t="s">
        <v>17</v>
      </c>
      <c r="E13" s="304" t="s">
        <v>264</v>
      </c>
      <c r="F13" s="150" t="s">
        <v>264</v>
      </c>
      <c r="G13" s="151" t="s">
        <v>264</v>
      </c>
      <c r="H13" s="178"/>
      <c r="I13" s="113"/>
      <c r="J13" s="113"/>
      <c r="K13" s="178"/>
      <c r="L13" s="113"/>
      <c r="M13" s="113"/>
      <c r="R13" s="177"/>
      <c r="S13" s="177"/>
      <c r="T13" s="177"/>
      <c r="X13" s="152"/>
      <c r="Y13" s="152"/>
      <c r="Z13" s="152"/>
    </row>
    <row r="14" spans="1:317" ht="45">
      <c r="A14" s="156" t="s">
        <v>86</v>
      </c>
      <c r="B14" s="516"/>
      <c r="C14" s="158" t="s">
        <v>106</v>
      </c>
      <c r="D14" s="159" t="s">
        <v>100</v>
      </c>
      <c r="E14" s="304" t="s">
        <v>264</v>
      </c>
      <c r="F14" s="150" t="s">
        <v>264</v>
      </c>
      <c r="G14" s="151" t="s">
        <v>264</v>
      </c>
      <c r="H14" s="178"/>
      <c r="I14" s="113"/>
      <c r="J14" s="113"/>
      <c r="K14" s="178"/>
      <c r="L14" s="113"/>
      <c r="M14" s="113"/>
      <c r="R14" s="177"/>
      <c r="S14" s="177"/>
      <c r="T14" s="177"/>
    </row>
    <row r="15" spans="1:317" ht="51" customHeight="1">
      <c r="A15" s="156" t="s">
        <v>87</v>
      </c>
      <c r="B15" s="516"/>
      <c r="C15" s="158" t="s">
        <v>207</v>
      </c>
      <c r="D15" s="159" t="s">
        <v>107</v>
      </c>
      <c r="E15" s="304">
        <f>339</f>
        <v>339</v>
      </c>
      <c r="F15" s="150"/>
      <c r="G15" s="151"/>
      <c r="H15" s="178"/>
      <c r="I15" s="179"/>
      <c r="J15" s="178"/>
      <c r="K15" s="178"/>
      <c r="L15" s="113"/>
      <c r="M15" s="113"/>
      <c r="R15" s="177"/>
      <c r="S15" s="177"/>
      <c r="T15" s="177"/>
    </row>
    <row r="16" spans="1:317" ht="88.5" customHeight="1">
      <c r="A16" s="156" t="s">
        <v>109</v>
      </c>
      <c r="B16" s="516"/>
      <c r="C16" s="158" t="s">
        <v>408</v>
      </c>
      <c r="D16" s="159" t="s">
        <v>107</v>
      </c>
      <c r="E16" s="305">
        <v>368</v>
      </c>
      <c r="F16" s="150"/>
      <c r="G16" s="151"/>
      <c r="H16" s="178"/>
      <c r="I16" s="179"/>
      <c r="J16" s="178"/>
      <c r="K16" s="178"/>
      <c r="L16" s="113"/>
      <c r="M16" s="113"/>
      <c r="R16" s="177"/>
      <c r="S16" s="177"/>
      <c r="T16" s="177"/>
    </row>
    <row r="17" spans="1:20" ht="45">
      <c r="A17" s="156" t="s">
        <v>111</v>
      </c>
      <c r="B17" s="516"/>
      <c r="C17" s="158" t="s">
        <v>108</v>
      </c>
      <c r="D17" s="159" t="s">
        <v>21</v>
      </c>
      <c r="E17" s="304">
        <v>50</v>
      </c>
      <c r="F17" s="150"/>
      <c r="G17" s="151"/>
      <c r="H17" s="178"/>
      <c r="I17" s="113"/>
      <c r="J17" s="113"/>
      <c r="K17" s="113"/>
      <c r="L17" s="113"/>
      <c r="M17" s="113"/>
      <c r="O17" s="113"/>
      <c r="P17" s="178"/>
      <c r="Q17" s="178"/>
      <c r="R17" s="180"/>
      <c r="S17" s="181"/>
      <c r="T17" s="181"/>
    </row>
    <row r="18" spans="1:20" ht="46.5">
      <c r="A18" s="156" t="s">
        <v>113</v>
      </c>
      <c r="B18" s="516"/>
      <c r="C18" s="158" t="s">
        <v>110</v>
      </c>
      <c r="D18" s="159" t="s">
        <v>21</v>
      </c>
      <c r="E18" s="304">
        <v>10</v>
      </c>
      <c r="F18" s="150"/>
      <c r="G18" s="151"/>
      <c r="H18" s="178"/>
      <c r="I18" s="113"/>
      <c r="J18" s="113"/>
      <c r="K18" s="113"/>
      <c r="L18" s="113"/>
      <c r="M18" s="178"/>
      <c r="N18" s="178"/>
      <c r="O18" s="113"/>
      <c r="P18" s="178"/>
      <c r="Q18" s="178"/>
      <c r="R18" s="182"/>
      <c r="S18" s="181"/>
      <c r="T18" s="181"/>
    </row>
    <row r="19" spans="1:20" ht="22.5" customHeight="1">
      <c r="A19" s="156" t="s">
        <v>115</v>
      </c>
      <c r="B19" s="516"/>
      <c r="C19" s="158" t="s">
        <v>112</v>
      </c>
      <c r="D19" s="159" t="s">
        <v>41</v>
      </c>
      <c r="E19" s="304">
        <v>1</v>
      </c>
      <c r="F19" s="150"/>
      <c r="G19" s="151"/>
      <c r="H19" s="178"/>
      <c r="I19" s="113"/>
      <c r="J19" s="113"/>
      <c r="K19" s="113"/>
      <c r="L19" s="113"/>
      <c r="M19" s="113"/>
      <c r="P19" s="183"/>
      <c r="Q19" s="178"/>
      <c r="R19" s="177"/>
      <c r="S19" s="177"/>
      <c r="T19" s="177"/>
    </row>
    <row r="20" spans="1:20" ht="30">
      <c r="A20" s="156" t="s">
        <v>117</v>
      </c>
      <c r="B20" s="516"/>
      <c r="C20" s="158" t="s">
        <v>114</v>
      </c>
      <c r="D20" s="159" t="s">
        <v>17</v>
      </c>
      <c r="E20" s="304">
        <v>50</v>
      </c>
      <c r="F20" s="150"/>
      <c r="G20" s="151"/>
      <c r="H20" s="178"/>
      <c r="I20" s="113"/>
      <c r="J20" s="113"/>
      <c r="K20" s="113"/>
      <c r="L20" s="113"/>
      <c r="M20" s="113"/>
      <c r="P20" s="183"/>
      <c r="Q20" s="178"/>
      <c r="R20" s="177"/>
      <c r="S20" s="177"/>
      <c r="T20" s="177"/>
    </row>
    <row r="21" spans="1:20" ht="30">
      <c r="A21" s="156" t="s">
        <v>119</v>
      </c>
      <c r="B21" s="516"/>
      <c r="C21" s="158" t="s">
        <v>116</v>
      </c>
      <c r="D21" s="159" t="s">
        <v>17</v>
      </c>
      <c r="E21" s="304">
        <v>10</v>
      </c>
      <c r="F21" s="150"/>
      <c r="G21" s="151"/>
      <c r="H21" s="178"/>
      <c r="I21" s="113"/>
      <c r="J21" s="113"/>
      <c r="K21" s="113"/>
      <c r="L21" s="113"/>
      <c r="M21" s="113"/>
      <c r="P21" s="183"/>
      <c r="Q21" s="178"/>
      <c r="R21" s="177"/>
      <c r="S21" s="177"/>
      <c r="T21" s="177"/>
    </row>
    <row r="22" spans="1:20" ht="30">
      <c r="A22" s="156" t="s">
        <v>120</v>
      </c>
      <c r="B22" s="516"/>
      <c r="C22" s="158" t="s">
        <v>118</v>
      </c>
      <c r="D22" s="159" t="s">
        <v>17</v>
      </c>
      <c r="E22" s="304">
        <v>10</v>
      </c>
      <c r="F22" s="150"/>
      <c r="G22" s="151"/>
      <c r="H22" s="178"/>
      <c r="I22" s="113"/>
      <c r="J22" s="113"/>
      <c r="K22" s="113"/>
      <c r="L22" s="113"/>
      <c r="M22" s="113"/>
      <c r="O22" s="113"/>
      <c r="P22" s="178"/>
      <c r="Q22" s="178"/>
      <c r="R22" s="177"/>
      <c r="S22" s="177"/>
      <c r="T22" s="177"/>
    </row>
    <row r="23" spans="1:20" ht="30">
      <c r="A23" s="156" t="s">
        <v>121</v>
      </c>
      <c r="B23" s="516"/>
      <c r="C23" s="158" t="s">
        <v>267</v>
      </c>
      <c r="D23" s="159" t="s">
        <v>17</v>
      </c>
      <c r="E23" s="304" t="s">
        <v>264</v>
      </c>
      <c r="F23" s="150" t="s">
        <v>264</v>
      </c>
      <c r="G23" s="151" t="s">
        <v>264</v>
      </c>
      <c r="H23" s="178"/>
      <c r="I23" s="113"/>
      <c r="J23" s="113"/>
      <c r="K23" s="113"/>
      <c r="L23" s="113"/>
      <c r="M23" s="113"/>
      <c r="R23" s="177"/>
      <c r="S23" s="177"/>
      <c r="T23" s="177"/>
    </row>
    <row r="24" spans="1:20" s="160" customFormat="1" ht="30">
      <c r="A24" s="156" t="s">
        <v>122</v>
      </c>
      <c r="B24" s="516"/>
      <c r="C24" s="158" t="s">
        <v>268</v>
      </c>
      <c r="D24" s="159" t="s">
        <v>21</v>
      </c>
      <c r="E24" s="304" t="s">
        <v>264</v>
      </c>
      <c r="F24" s="150" t="s">
        <v>264</v>
      </c>
      <c r="G24" s="151" t="s">
        <v>264</v>
      </c>
      <c r="H24" s="178"/>
      <c r="I24" s="184"/>
      <c r="J24" s="184"/>
      <c r="K24" s="184"/>
      <c r="L24" s="184"/>
      <c r="M24" s="184"/>
      <c r="R24" s="185"/>
      <c r="S24" s="185"/>
      <c r="T24" s="185"/>
    </row>
    <row r="25" spans="1:20" s="160" customFormat="1" ht="30">
      <c r="A25" s="156" t="s">
        <v>123</v>
      </c>
      <c r="B25" s="516"/>
      <c r="C25" s="158" t="s">
        <v>269</v>
      </c>
      <c r="D25" s="159" t="s">
        <v>21</v>
      </c>
      <c r="E25" s="306">
        <v>20</v>
      </c>
      <c r="F25" s="150"/>
      <c r="G25" s="151"/>
      <c r="H25" s="178"/>
      <c r="I25" s="184"/>
      <c r="J25" s="184"/>
      <c r="K25" s="184"/>
      <c r="L25" s="184"/>
      <c r="M25" s="184"/>
      <c r="R25" s="186"/>
      <c r="S25" s="187"/>
      <c r="T25" s="187"/>
    </row>
    <row r="26" spans="1:20" s="160" customFormat="1" ht="30">
      <c r="A26" s="156" t="s">
        <v>124</v>
      </c>
      <c r="B26" s="516"/>
      <c r="C26" s="158" t="s">
        <v>270</v>
      </c>
      <c r="D26" s="159" t="s">
        <v>21</v>
      </c>
      <c r="E26" s="304" t="s">
        <v>264</v>
      </c>
      <c r="F26" s="150" t="s">
        <v>264</v>
      </c>
      <c r="G26" s="151" t="s">
        <v>264</v>
      </c>
      <c r="H26" s="178"/>
      <c r="I26" s="184"/>
      <c r="J26" s="184"/>
      <c r="K26" s="184"/>
      <c r="L26" s="184"/>
      <c r="M26" s="184"/>
      <c r="R26" s="186"/>
      <c r="S26" s="187"/>
      <c r="T26" s="187"/>
    </row>
    <row r="27" spans="1:20" s="160" customFormat="1" ht="30">
      <c r="A27" s="156" t="s">
        <v>127</v>
      </c>
      <c r="B27" s="516"/>
      <c r="C27" s="158" t="s">
        <v>271</v>
      </c>
      <c r="D27" s="159" t="s">
        <v>21</v>
      </c>
      <c r="E27" s="304" t="s">
        <v>264</v>
      </c>
      <c r="F27" s="150" t="s">
        <v>264</v>
      </c>
      <c r="G27" s="151" t="s">
        <v>264</v>
      </c>
      <c r="H27" s="178"/>
      <c r="I27" s="184"/>
      <c r="J27" s="184"/>
      <c r="K27" s="184"/>
      <c r="L27" s="184"/>
      <c r="M27" s="184"/>
      <c r="R27" s="186"/>
      <c r="S27" s="187"/>
      <c r="T27" s="187"/>
    </row>
    <row r="28" spans="1:20" s="160" customFormat="1" ht="30">
      <c r="A28" s="156" t="s">
        <v>129</v>
      </c>
      <c r="B28" s="516"/>
      <c r="C28" s="158" t="s">
        <v>272</v>
      </c>
      <c r="D28" s="159" t="s">
        <v>21</v>
      </c>
      <c r="E28" s="304" t="s">
        <v>264</v>
      </c>
      <c r="F28" s="150" t="s">
        <v>264</v>
      </c>
      <c r="G28" s="151" t="s">
        <v>264</v>
      </c>
      <c r="H28" s="178"/>
      <c r="I28" s="184"/>
      <c r="J28" s="184"/>
      <c r="K28" s="184"/>
      <c r="L28" s="184"/>
      <c r="M28" s="184"/>
      <c r="R28" s="186"/>
      <c r="S28" s="187"/>
      <c r="T28" s="187"/>
    </row>
    <row r="29" spans="1:20" s="160" customFormat="1" ht="30">
      <c r="A29" s="156" t="s">
        <v>131</v>
      </c>
      <c r="B29" s="516"/>
      <c r="C29" s="158" t="s">
        <v>273</v>
      </c>
      <c r="D29" s="159" t="s">
        <v>21</v>
      </c>
      <c r="E29" s="304" t="s">
        <v>264</v>
      </c>
      <c r="F29" s="150" t="s">
        <v>264</v>
      </c>
      <c r="G29" s="151" t="s">
        <v>264</v>
      </c>
      <c r="H29" s="178"/>
      <c r="I29" s="184"/>
      <c r="J29" s="184"/>
      <c r="K29" s="184"/>
      <c r="L29" s="184"/>
      <c r="M29" s="184"/>
      <c r="R29" s="186"/>
      <c r="S29" s="187"/>
      <c r="T29" s="187"/>
    </row>
    <row r="30" spans="1:20" ht="30">
      <c r="A30" s="156" t="s">
        <v>133</v>
      </c>
      <c r="B30" s="516"/>
      <c r="C30" s="158" t="s">
        <v>274</v>
      </c>
      <c r="D30" s="159" t="s">
        <v>21</v>
      </c>
      <c r="E30" s="304">
        <v>200</v>
      </c>
      <c r="F30" s="150"/>
      <c r="G30" s="151"/>
      <c r="H30" s="178"/>
      <c r="I30" s="113"/>
      <c r="J30" s="113"/>
      <c r="K30" s="113"/>
      <c r="L30" s="113"/>
      <c r="M30" s="113"/>
      <c r="R30" s="177"/>
      <c r="S30" s="177"/>
      <c r="T30" s="177"/>
    </row>
    <row r="31" spans="1:20" ht="30">
      <c r="A31" s="156" t="s">
        <v>135</v>
      </c>
      <c r="B31" s="516"/>
      <c r="C31" s="158" t="s">
        <v>275</v>
      </c>
      <c r="D31" s="159" t="s">
        <v>21</v>
      </c>
      <c r="E31" s="304">
        <v>50</v>
      </c>
      <c r="F31" s="150"/>
      <c r="G31" s="151"/>
      <c r="H31" s="178"/>
      <c r="I31" s="113"/>
      <c r="J31" s="113"/>
      <c r="K31" s="113"/>
      <c r="L31" s="113"/>
      <c r="M31" s="113"/>
      <c r="R31" s="180"/>
      <c r="S31" s="181"/>
      <c r="T31" s="181"/>
    </row>
    <row r="32" spans="1:20" ht="18">
      <c r="A32" s="156" t="s">
        <v>137</v>
      </c>
      <c r="B32" s="516"/>
      <c r="C32" s="158" t="s">
        <v>125</v>
      </c>
      <c r="D32" s="159" t="s">
        <v>126</v>
      </c>
      <c r="E32" s="304">
        <v>1</v>
      </c>
      <c r="F32" s="150"/>
      <c r="G32" s="151"/>
      <c r="H32" s="178"/>
      <c r="I32" s="113"/>
      <c r="J32" s="113"/>
      <c r="K32" s="113"/>
      <c r="L32" s="113"/>
      <c r="M32" s="113"/>
      <c r="R32" s="177"/>
      <c r="S32" s="177"/>
      <c r="T32" s="177"/>
    </row>
    <row r="33" spans="1:26" ht="75">
      <c r="A33" s="156" t="s">
        <v>139</v>
      </c>
      <c r="B33" s="516"/>
      <c r="C33" s="158" t="s">
        <v>276</v>
      </c>
      <c r="D33" s="159" t="s">
        <v>128</v>
      </c>
      <c r="E33" s="304">
        <v>19</v>
      </c>
      <c r="F33" s="150"/>
      <c r="G33" s="151"/>
      <c r="H33" s="178"/>
      <c r="I33" s="113"/>
      <c r="J33" s="113"/>
      <c r="K33" s="113"/>
      <c r="L33" s="113"/>
      <c r="M33" s="113"/>
      <c r="R33" s="177"/>
      <c r="S33" s="177"/>
      <c r="T33" s="177"/>
    </row>
    <row r="34" spans="1:26" ht="90" customHeight="1">
      <c r="A34" s="156" t="s">
        <v>141</v>
      </c>
      <c r="B34" s="516"/>
      <c r="C34" s="158" t="s">
        <v>277</v>
      </c>
      <c r="D34" s="159" t="s">
        <v>128</v>
      </c>
      <c r="E34" s="304" t="s">
        <v>264</v>
      </c>
      <c r="F34" s="150" t="s">
        <v>264</v>
      </c>
      <c r="G34" s="151" t="s">
        <v>264</v>
      </c>
      <c r="H34" s="178"/>
      <c r="I34" s="113"/>
      <c r="J34" s="113"/>
      <c r="K34" s="113"/>
      <c r="L34" s="113"/>
      <c r="M34" s="113"/>
      <c r="R34" s="177"/>
      <c r="S34" s="177"/>
      <c r="T34" s="177"/>
    </row>
    <row r="35" spans="1:26" ht="16.5">
      <c r="A35" s="156" t="s">
        <v>143</v>
      </c>
      <c r="B35" s="516"/>
      <c r="C35" s="158" t="s">
        <v>130</v>
      </c>
      <c r="D35" s="159" t="s">
        <v>21</v>
      </c>
      <c r="E35" s="304" t="s">
        <v>264</v>
      </c>
      <c r="F35" s="150" t="s">
        <v>264</v>
      </c>
      <c r="G35" s="151" t="s">
        <v>264</v>
      </c>
      <c r="H35" s="178"/>
      <c r="I35" s="113"/>
      <c r="J35" s="113"/>
      <c r="K35" s="113"/>
      <c r="L35" s="113"/>
      <c r="M35" s="113"/>
      <c r="R35" s="177"/>
      <c r="S35" s="177"/>
      <c r="T35" s="177"/>
    </row>
    <row r="36" spans="1:26" ht="30">
      <c r="A36" s="156" t="s">
        <v>145</v>
      </c>
      <c r="B36" s="516"/>
      <c r="C36" s="158" t="s">
        <v>132</v>
      </c>
      <c r="D36" s="159" t="s">
        <v>21</v>
      </c>
      <c r="E36" s="304" t="s">
        <v>264</v>
      </c>
      <c r="F36" s="150" t="s">
        <v>264</v>
      </c>
      <c r="G36" s="151" t="s">
        <v>264</v>
      </c>
      <c r="H36" s="178"/>
      <c r="I36" s="113"/>
      <c r="J36" s="113"/>
      <c r="K36" s="113"/>
      <c r="L36" s="113"/>
      <c r="M36" s="113"/>
      <c r="R36" s="177"/>
      <c r="S36" s="177"/>
      <c r="T36" s="177"/>
    </row>
    <row r="37" spans="1:26" ht="30">
      <c r="A37" s="156" t="s">
        <v>150</v>
      </c>
      <c r="B37" s="516"/>
      <c r="C37" s="158" t="s">
        <v>134</v>
      </c>
      <c r="D37" s="159" t="s">
        <v>21</v>
      </c>
      <c r="E37" s="304" t="s">
        <v>264</v>
      </c>
      <c r="F37" s="150" t="s">
        <v>264</v>
      </c>
      <c r="G37" s="151" t="s">
        <v>264</v>
      </c>
      <c r="H37" s="178"/>
      <c r="I37" s="113"/>
      <c r="J37" s="113"/>
      <c r="K37" s="113"/>
      <c r="L37" s="113"/>
      <c r="M37" s="113"/>
      <c r="R37" s="177"/>
      <c r="S37" s="177"/>
      <c r="T37" s="177"/>
    </row>
    <row r="38" spans="1:26" ht="30">
      <c r="A38" s="156" t="s">
        <v>151</v>
      </c>
      <c r="B38" s="516"/>
      <c r="C38" s="158" t="s">
        <v>136</v>
      </c>
      <c r="D38" s="159" t="s">
        <v>17</v>
      </c>
      <c r="E38" s="304">
        <v>2500</v>
      </c>
      <c r="F38" s="150"/>
      <c r="G38" s="151"/>
      <c r="H38" s="178"/>
      <c r="I38" s="113"/>
      <c r="J38" s="113"/>
      <c r="K38" s="113"/>
      <c r="L38" s="113"/>
      <c r="M38" s="113"/>
      <c r="O38" s="113"/>
      <c r="P38" s="113"/>
      <c r="Q38" s="113"/>
      <c r="R38" s="177"/>
      <c r="S38" s="177"/>
      <c r="T38" s="177"/>
    </row>
    <row r="39" spans="1:26" ht="30">
      <c r="A39" s="156" t="s">
        <v>152</v>
      </c>
      <c r="B39" s="516"/>
      <c r="C39" s="158" t="s">
        <v>138</v>
      </c>
      <c r="D39" s="159" t="s">
        <v>17</v>
      </c>
      <c r="E39" s="304">
        <v>100</v>
      </c>
      <c r="F39" s="150"/>
      <c r="G39" s="151"/>
      <c r="H39" s="178"/>
      <c r="I39" s="113"/>
      <c r="J39" s="113"/>
      <c r="K39" s="113"/>
      <c r="L39" s="113"/>
      <c r="M39" s="113"/>
      <c r="R39" s="177"/>
      <c r="S39" s="177"/>
      <c r="T39" s="177"/>
    </row>
    <row r="40" spans="1:26" ht="16.5">
      <c r="A40" s="156" t="s">
        <v>153</v>
      </c>
      <c r="B40" s="516"/>
      <c r="C40" s="158" t="s">
        <v>140</v>
      </c>
      <c r="D40" s="159" t="s">
        <v>17</v>
      </c>
      <c r="E40" s="304" t="s">
        <v>264</v>
      </c>
      <c r="F40" s="150" t="s">
        <v>264</v>
      </c>
      <c r="G40" s="151" t="s">
        <v>264</v>
      </c>
      <c r="H40" s="178"/>
      <c r="I40" s="113"/>
      <c r="J40" s="113"/>
      <c r="K40" s="113"/>
      <c r="L40" s="113"/>
      <c r="M40" s="113"/>
      <c r="R40" s="177"/>
      <c r="S40" s="177"/>
      <c r="T40" s="177"/>
    </row>
    <row r="41" spans="1:26" ht="30">
      <c r="A41" s="156" t="s">
        <v>154</v>
      </c>
      <c r="B41" s="516"/>
      <c r="C41" s="158" t="s">
        <v>142</v>
      </c>
      <c r="D41" s="159" t="s">
        <v>17</v>
      </c>
      <c r="E41" s="304">
        <v>10</v>
      </c>
      <c r="F41" s="150"/>
      <c r="G41" s="151"/>
      <c r="H41" s="178"/>
      <c r="I41" s="113"/>
      <c r="J41" s="113"/>
      <c r="K41" s="113"/>
      <c r="L41" s="113"/>
      <c r="M41" s="113"/>
      <c r="O41" s="113"/>
      <c r="P41" s="113"/>
      <c r="Q41" s="113"/>
      <c r="R41" s="177"/>
      <c r="S41" s="177"/>
      <c r="T41" s="177"/>
    </row>
    <row r="42" spans="1:26" ht="16.5">
      <c r="A42" s="156" t="s">
        <v>155</v>
      </c>
      <c r="B42" s="516"/>
      <c r="C42" s="158" t="s">
        <v>144</v>
      </c>
      <c r="D42" s="159" t="s">
        <v>17</v>
      </c>
      <c r="E42" s="304">
        <v>80</v>
      </c>
      <c r="F42" s="150"/>
      <c r="G42" s="151"/>
      <c r="H42" s="178"/>
      <c r="I42" s="113"/>
      <c r="J42" s="113"/>
      <c r="K42" s="113"/>
      <c r="L42" s="113"/>
      <c r="M42" s="113"/>
      <c r="R42" s="177"/>
      <c r="S42" s="177"/>
      <c r="T42" s="177"/>
    </row>
    <row r="43" spans="1:26" ht="39" customHeight="1">
      <c r="A43" s="156" t="s">
        <v>156</v>
      </c>
      <c r="B43" s="516"/>
      <c r="C43" s="158" t="s">
        <v>279</v>
      </c>
      <c r="D43" s="159" t="s">
        <v>17</v>
      </c>
      <c r="E43" s="304">
        <v>50</v>
      </c>
      <c r="F43" s="150"/>
      <c r="G43" s="151"/>
      <c r="H43" s="178"/>
      <c r="I43" s="113"/>
      <c r="J43" s="113"/>
      <c r="K43" s="113"/>
      <c r="L43" s="113"/>
      <c r="M43" s="113"/>
      <c r="R43" s="177"/>
      <c r="S43" s="177"/>
      <c r="T43" s="177"/>
    </row>
    <row r="44" spans="1:26" ht="42.75" customHeight="1" thickBot="1">
      <c r="A44" s="156" t="s">
        <v>409</v>
      </c>
      <c r="B44" s="517"/>
      <c r="C44" s="162" t="s">
        <v>280</v>
      </c>
      <c r="D44" s="163" t="s">
        <v>17</v>
      </c>
      <c r="E44" s="307">
        <v>10</v>
      </c>
      <c r="F44" s="165"/>
      <c r="G44" s="166"/>
      <c r="H44" s="178"/>
      <c r="I44" s="113"/>
      <c r="J44" s="113"/>
      <c r="K44" s="113"/>
      <c r="L44" s="113"/>
      <c r="M44" s="113"/>
      <c r="R44" s="177"/>
      <c r="S44" s="177"/>
      <c r="T44" s="177"/>
      <c r="Z44" s="152"/>
    </row>
    <row r="45" spans="1:26" ht="15.75">
      <c r="A45" s="136" t="s">
        <v>27</v>
      </c>
      <c r="B45" s="204"/>
      <c r="C45" s="518" t="s">
        <v>189</v>
      </c>
      <c r="D45" s="519"/>
      <c r="E45" s="519"/>
      <c r="F45" s="520"/>
      <c r="G45" s="37"/>
      <c r="H45" s="114"/>
      <c r="I45" s="114"/>
      <c r="J45" s="1"/>
      <c r="K45" s="114"/>
      <c r="L45" s="114"/>
      <c r="M45" s="114"/>
      <c r="N45" s="114"/>
      <c r="Q45" s="114"/>
      <c r="R45" s="177"/>
      <c r="S45" s="177"/>
      <c r="T45" s="188"/>
      <c r="W45" s="188"/>
      <c r="Z45" s="300"/>
    </row>
    <row r="46" spans="1:26" ht="15.75">
      <c r="A46" s="58" t="s">
        <v>35</v>
      </c>
      <c r="B46" s="167"/>
      <c r="C46" s="449" t="s">
        <v>186</v>
      </c>
      <c r="D46" s="450"/>
      <c r="E46" s="450"/>
      <c r="F46" s="451"/>
      <c r="G46" s="42"/>
      <c r="H46" s="114"/>
      <c r="I46" s="114"/>
      <c r="J46" s="1"/>
      <c r="K46" s="114"/>
      <c r="L46" s="114"/>
      <c r="M46" s="114"/>
      <c r="N46" s="114"/>
      <c r="Q46" s="114"/>
      <c r="R46" s="177"/>
      <c r="S46" s="177"/>
      <c r="T46" s="188"/>
      <c r="W46" s="188"/>
      <c r="Z46" s="300"/>
    </row>
    <row r="47" spans="1:26" ht="16.5" thickBot="1">
      <c r="A47" s="59" t="s">
        <v>36</v>
      </c>
      <c r="B47" s="168"/>
      <c r="C47" s="478" t="s">
        <v>83</v>
      </c>
      <c r="D47" s="479"/>
      <c r="E47" s="479"/>
      <c r="F47" s="480"/>
      <c r="G47" s="60"/>
      <c r="H47" s="189"/>
      <c r="I47" s="88"/>
      <c r="K47" s="88"/>
      <c r="L47" s="88"/>
      <c r="M47" s="88"/>
      <c r="N47" s="88"/>
      <c r="Q47" s="88"/>
      <c r="R47" s="177"/>
      <c r="S47" s="177"/>
      <c r="T47" s="190"/>
      <c r="W47" s="190"/>
      <c r="Z47" s="301"/>
    </row>
    <row r="48" spans="1:26" ht="25.5" customHeight="1">
      <c r="A48" s="86"/>
      <c r="B48" s="86"/>
      <c r="C48" s="87"/>
      <c r="D48" s="87"/>
      <c r="E48" s="87"/>
      <c r="F48" s="87"/>
      <c r="G48" s="88"/>
      <c r="H48" s="88"/>
      <c r="L48" s="88"/>
      <c r="M48" s="88"/>
      <c r="R48" s="177"/>
      <c r="S48" s="177"/>
      <c r="T48" s="177"/>
      <c r="Z48" s="152"/>
    </row>
    <row r="49" spans="1:26" ht="60" customHeight="1">
      <c r="A49" s="495" t="s">
        <v>410</v>
      </c>
      <c r="B49" s="496"/>
      <c r="C49" s="496"/>
      <c r="D49" s="496"/>
      <c r="E49" s="496"/>
      <c r="F49" s="496"/>
      <c r="G49" s="497"/>
      <c r="H49" s="88"/>
      <c r="L49" s="88"/>
      <c r="M49" s="88"/>
      <c r="R49" s="177"/>
      <c r="S49" s="177"/>
      <c r="T49" s="177"/>
      <c r="Z49" s="152"/>
    </row>
    <row r="50" spans="1:26" ht="25.5" customHeight="1">
      <c r="A50" s="511" t="s">
        <v>406</v>
      </c>
      <c r="B50" s="512"/>
      <c r="C50" s="513"/>
      <c r="D50" s="513"/>
      <c r="E50" s="513"/>
      <c r="F50" s="513"/>
      <c r="G50" s="514"/>
      <c r="H50" s="88"/>
      <c r="L50" s="88"/>
      <c r="M50" s="88"/>
      <c r="R50" s="177"/>
      <c r="S50" s="177"/>
      <c r="T50" s="177"/>
      <c r="Z50" s="152"/>
    </row>
    <row r="51" spans="1:26" ht="15.75">
      <c r="A51" s="86"/>
      <c r="B51" s="86"/>
      <c r="C51" s="87"/>
      <c r="D51" s="87"/>
      <c r="E51" s="87"/>
      <c r="F51" s="87"/>
      <c r="G51" s="88"/>
      <c r="H51" s="88"/>
      <c r="L51" s="88"/>
      <c r="M51" s="88"/>
      <c r="R51" s="177"/>
      <c r="S51" s="177"/>
      <c r="T51" s="177"/>
      <c r="Z51" s="152"/>
    </row>
    <row r="52" spans="1:26" ht="16.5" thickBot="1">
      <c r="A52" s="86"/>
      <c r="B52" s="86"/>
      <c r="C52" s="87"/>
      <c r="D52" s="87"/>
      <c r="E52" s="87"/>
      <c r="F52" s="87"/>
      <c r="G52" s="88"/>
      <c r="H52" s="88"/>
      <c r="I52" s="88"/>
      <c r="L52" s="88"/>
      <c r="M52" s="88"/>
      <c r="Z52" s="152"/>
    </row>
    <row r="53" spans="1:26" ht="56.25" customHeight="1">
      <c r="A53" s="498" t="s">
        <v>22</v>
      </c>
      <c r="B53" s="500" t="s">
        <v>195</v>
      </c>
      <c r="C53" s="502" t="s">
        <v>0</v>
      </c>
      <c r="D53" s="502" t="s">
        <v>23</v>
      </c>
      <c r="E53" s="504" t="s">
        <v>38</v>
      </c>
      <c r="F53" s="506" t="s">
        <v>24</v>
      </c>
      <c r="G53" s="508" t="s">
        <v>25</v>
      </c>
      <c r="H53" s="88"/>
      <c r="I53" s="88"/>
      <c r="L53" s="88"/>
      <c r="M53" s="88"/>
    </row>
    <row r="54" spans="1:26" ht="16.5" thickBot="1">
      <c r="A54" s="499"/>
      <c r="B54" s="501"/>
      <c r="C54" s="503"/>
      <c r="D54" s="503"/>
      <c r="E54" s="505"/>
      <c r="F54" s="507"/>
      <c r="G54" s="509"/>
      <c r="H54" s="88"/>
      <c r="I54" s="88"/>
      <c r="L54" s="88"/>
      <c r="M54" s="88"/>
    </row>
    <row r="55" spans="1:26" ht="45.75">
      <c r="A55" s="153" t="s">
        <v>54</v>
      </c>
      <c r="B55" s="515">
        <v>4300</v>
      </c>
      <c r="C55" s="154" t="s">
        <v>99</v>
      </c>
      <c r="D55" s="155" t="s">
        <v>100</v>
      </c>
      <c r="E55" s="304">
        <f>27855.6</f>
        <v>27855.599999999999</v>
      </c>
      <c r="F55" s="150"/>
      <c r="G55" s="151"/>
      <c r="H55" s="88"/>
      <c r="I55" s="88"/>
      <c r="L55" s="88"/>
      <c r="M55" s="88"/>
    </row>
    <row r="56" spans="1:26" ht="45.75">
      <c r="A56" s="156" t="s">
        <v>55</v>
      </c>
      <c r="B56" s="516"/>
      <c r="C56" s="158" t="s">
        <v>101</v>
      </c>
      <c r="D56" s="159" t="s">
        <v>100</v>
      </c>
      <c r="E56" s="304">
        <f>27855.6*7</f>
        <v>194989.19999999998</v>
      </c>
      <c r="F56" s="150"/>
      <c r="G56" s="151"/>
      <c r="H56" s="88"/>
      <c r="I56" s="88"/>
      <c r="L56" s="88"/>
      <c r="M56" s="88"/>
    </row>
    <row r="57" spans="1:26" ht="31.5">
      <c r="A57" s="156" t="s">
        <v>79</v>
      </c>
      <c r="B57" s="516"/>
      <c r="C57" s="158" t="s">
        <v>102</v>
      </c>
      <c r="D57" s="159" t="s">
        <v>100</v>
      </c>
      <c r="E57" s="304">
        <f>110497/2</f>
        <v>55248.5</v>
      </c>
      <c r="F57" s="150"/>
      <c r="G57" s="151"/>
      <c r="H57" s="88"/>
      <c r="I57" s="88"/>
      <c r="L57" s="88"/>
      <c r="M57" s="88"/>
    </row>
    <row r="58" spans="1:26" ht="30.75">
      <c r="A58" s="156" t="s">
        <v>80</v>
      </c>
      <c r="B58" s="516"/>
      <c r="C58" s="158" t="s">
        <v>103</v>
      </c>
      <c r="D58" s="159" t="s">
        <v>100</v>
      </c>
      <c r="E58" s="304">
        <v>1000</v>
      </c>
      <c r="F58" s="150"/>
      <c r="G58" s="151"/>
      <c r="H58" s="88"/>
      <c r="I58" s="88"/>
      <c r="L58" s="88"/>
      <c r="M58" s="88"/>
    </row>
    <row r="59" spans="1:26" ht="30">
      <c r="A59" s="156" t="s">
        <v>81</v>
      </c>
      <c r="B59" s="516"/>
      <c r="C59" s="158" t="s">
        <v>104</v>
      </c>
      <c r="D59" s="159" t="s">
        <v>17</v>
      </c>
      <c r="E59" s="304">
        <v>100</v>
      </c>
      <c r="F59" s="150"/>
      <c r="G59" s="151"/>
      <c r="H59" s="88"/>
      <c r="I59" s="88"/>
      <c r="L59" s="88"/>
      <c r="M59" s="88"/>
    </row>
    <row r="60" spans="1:26" ht="30">
      <c r="A60" s="156" t="s">
        <v>82</v>
      </c>
      <c r="B60" s="516"/>
      <c r="C60" s="158" t="s">
        <v>265</v>
      </c>
      <c r="D60" s="159" t="s">
        <v>17</v>
      </c>
      <c r="E60" s="304" t="s">
        <v>264</v>
      </c>
      <c r="F60" s="150" t="s">
        <v>264</v>
      </c>
      <c r="G60" s="151" t="s">
        <v>264</v>
      </c>
      <c r="H60" s="88"/>
      <c r="I60" s="88"/>
      <c r="L60" s="88"/>
      <c r="M60" s="88"/>
    </row>
    <row r="61" spans="1:26" ht="30">
      <c r="A61" s="156" t="s">
        <v>84</v>
      </c>
      <c r="B61" s="516"/>
      <c r="C61" s="158" t="s">
        <v>266</v>
      </c>
      <c r="D61" s="159" t="s">
        <v>17</v>
      </c>
      <c r="E61" s="304">
        <v>100</v>
      </c>
      <c r="F61" s="150"/>
      <c r="G61" s="151"/>
      <c r="H61" s="88"/>
      <c r="I61" s="88"/>
      <c r="L61" s="88"/>
      <c r="M61" s="88"/>
    </row>
    <row r="62" spans="1:26" ht="30">
      <c r="A62" s="156" t="s">
        <v>85</v>
      </c>
      <c r="B62" s="516"/>
      <c r="C62" s="158" t="s">
        <v>105</v>
      </c>
      <c r="D62" s="159" t="s">
        <v>17</v>
      </c>
      <c r="E62" s="304" t="s">
        <v>264</v>
      </c>
      <c r="F62" s="150" t="s">
        <v>264</v>
      </c>
      <c r="G62" s="151" t="s">
        <v>264</v>
      </c>
      <c r="H62" s="88"/>
      <c r="I62" s="88"/>
      <c r="L62" s="88"/>
      <c r="M62" s="88"/>
    </row>
    <row r="63" spans="1:26" ht="45">
      <c r="A63" s="156" t="s">
        <v>86</v>
      </c>
      <c r="B63" s="516"/>
      <c r="C63" s="158" t="s">
        <v>106</v>
      </c>
      <c r="D63" s="159" t="s">
        <v>100</v>
      </c>
      <c r="E63" s="304" t="s">
        <v>264</v>
      </c>
      <c r="F63" s="150" t="s">
        <v>264</v>
      </c>
      <c r="G63" s="151" t="s">
        <v>264</v>
      </c>
      <c r="H63" s="88"/>
      <c r="I63" s="88"/>
      <c r="L63" s="88"/>
      <c r="M63" s="88"/>
    </row>
    <row r="64" spans="1:26" ht="31.5">
      <c r="A64" s="156" t="s">
        <v>87</v>
      </c>
      <c r="B64" s="516"/>
      <c r="C64" s="158" t="s">
        <v>207</v>
      </c>
      <c r="D64" s="159" t="s">
        <v>107</v>
      </c>
      <c r="E64" s="304">
        <f>339</f>
        <v>339</v>
      </c>
      <c r="F64" s="150"/>
      <c r="G64" s="151"/>
      <c r="H64" s="88"/>
      <c r="I64" s="88"/>
      <c r="L64" s="88"/>
      <c r="M64" s="88"/>
    </row>
    <row r="65" spans="1:13" ht="82.5">
      <c r="A65" s="156" t="s">
        <v>109</v>
      </c>
      <c r="B65" s="516"/>
      <c r="C65" s="303" t="s">
        <v>407</v>
      </c>
      <c r="D65" s="321" t="s">
        <v>107</v>
      </c>
      <c r="E65" s="305">
        <v>368</v>
      </c>
      <c r="F65" s="150"/>
      <c r="G65" s="151"/>
      <c r="H65" s="88"/>
      <c r="I65" s="88"/>
      <c r="L65" s="88"/>
      <c r="M65" s="88"/>
    </row>
    <row r="66" spans="1:13" ht="45">
      <c r="A66" s="156" t="s">
        <v>111</v>
      </c>
      <c r="B66" s="516"/>
      <c r="C66" s="158" t="s">
        <v>108</v>
      </c>
      <c r="D66" s="159" t="s">
        <v>21</v>
      </c>
      <c r="E66" s="304">
        <v>50</v>
      </c>
      <c r="F66" s="150"/>
      <c r="G66" s="151"/>
      <c r="H66" s="88"/>
      <c r="I66" s="88"/>
      <c r="L66" s="88"/>
      <c r="M66" s="88"/>
    </row>
    <row r="67" spans="1:13" ht="46.5">
      <c r="A67" s="156" t="s">
        <v>113</v>
      </c>
      <c r="B67" s="516"/>
      <c r="C67" s="158" t="s">
        <v>110</v>
      </c>
      <c r="D67" s="159" t="s">
        <v>21</v>
      </c>
      <c r="E67" s="304">
        <v>10</v>
      </c>
      <c r="F67" s="150"/>
      <c r="G67" s="151"/>
      <c r="H67" s="88"/>
      <c r="I67" s="88"/>
      <c r="L67" s="88"/>
      <c r="M67" s="88"/>
    </row>
    <row r="68" spans="1:13" ht="16.5">
      <c r="A68" s="156" t="s">
        <v>115</v>
      </c>
      <c r="B68" s="516"/>
      <c r="C68" s="158" t="s">
        <v>112</v>
      </c>
      <c r="D68" s="159" t="s">
        <v>41</v>
      </c>
      <c r="E68" s="304">
        <v>1</v>
      </c>
      <c r="F68" s="150"/>
      <c r="G68" s="151"/>
      <c r="H68" s="88"/>
      <c r="I68" s="88"/>
      <c r="L68" s="88"/>
      <c r="M68" s="88"/>
    </row>
    <row r="69" spans="1:13" ht="30">
      <c r="A69" s="156" t="s">
        <v>117</v>
      </c>
      <c r="B69" s="516"/>
      <c r="C69" s="158" t="s">
        <v>114</v>
      </c>
      <c r="D69" s="159" t="s">
        <v>17</v>
      </c>
      <c r="E69" s="304">
        <v>50</v>
      </c>
      <c r="F69" s="150"/>
      <c r="G69" s="151"/>
      <c r="H69" s="88"/>
      <c r="I69" s="88"/>
      <c r="L69" s="88"/>
      <c r="M69" s="88"/>
    </row>
    <row r="70" spans="1:13" ht="30">
      <c r="A70" s="156" t="s">
        <v>119</v>
      </c>
      <c r="B70" s="516"/>
      <c r="C70" s="158" t="s">
        <v>116</v>
      </c>
      <c r="D70" s="159" t="s">
        <v>17</v>
      </c>
      <c r="E70" s="304">
        <v>10</v>
      </c>
      <c r="F70" s="150"/>
      <c r="G70" s="151"/>
      <c r="H70" s="88"/>
      <c r="I70" s="88"/>
      <c r="L70" s="88"/>
      <c r="M70" s="88"/>
    </row>
    <row r="71" spans="1:13" ht="30">
      <c r="A71" s="156" t="s">
        <v>120</v>
      </c>
      <c r="B71" s="516"/>
      <c r="C71" s="158" t="s">
        <v>118</v>
      </c>
      <c r="D71" s="159" t="s">
        <v>17</v>
      </c>
      <c r="E71" s="304">
        <v>10</v>
      </c>
      <c r="F71" s="150"/>
      <c r="G71" s="151"/>
      <c r="H71" s="88"/>
      <c r="I71" s="88"/>
      <c r="L71" s="88"/>
      <c r="M71" s="88"/>
    </row>
    <row r="72" spans="1:13" ht="30">
      <c r="A72" s="156" t="s">
        <v>121</v>
      </c>
      <c r="B72" s="516"/>
      <c r="C72" s="158" t="s">
        <v>267</v>
      </c>
      <c r="D72" s="159" t="s">
        <v>17</v>
      </c>
      <c r="E72" s="304" t="s">
        <v>264</v>
      </c>
      <c r="F72" s="150" t="s">
        <v>264</v>
      </c>
      <c r="G72" s="151" t="s">
        <v>264</v>
      </c>
      <c r="H72" s="88"/>
      <c r="I72" s="88"/>
      <c r="L72" s="88"/>
      <c r="M72" s="88"/>
    </row>
    <row r="73" spans="1:13" ht="30">
      <c r="A73" s="156" t="s">
        <v>122</v>
      </c>
      <c r="B73" s="516"/>
      <c r="C73" s="158" t="s">
        <v>268</v>
      </c>
      <c r="D73" s="159" t="s">
        <v>21</v>
      </c>
      <c r="E73" s="304" t="s">
        <v>264</v>
      </c>
      <c r="F73" s="150" t="s">
        <v>264</v>
      </c>
      <c r="G73" s="151" t="s">
        <v>264</v>
      </c>
      <c r="H73" s="88"/>
      <c r="I73" s="88"/>
      <c r="L73" s="88"/>
      <c r="M73" s="88"/>
    </row>
    <row r="74" spans="1:13" ht="30">
      <c r="A74" s="156" t="s">
        <v>123</v>
      </c>
      <c r="B74" s="516"/>
      <c r="C74" s="158" t="s">
        <v>269</v>
      </c>
      <c r="D74" s="159" t="s">
        <v>21</v>
      </c>
      <c r="E74" s="306">
        <v>20</v>
      </c>
      <c r="F74" s="150"/>
      <c r="G74" s="151"/>
      <c r="H74" s="88"/>
      <c r="I74" s="88"/>
      <c r="L74" s="88"/>
      <c r="M74" s="88"/>
    </row>
    <row r="75" spans="1:13" ht="30">
      <c r="A75" s="156" t="s">
        <v>124</v>
      </c>
      <c r="B75" s="516"/>
      <c r="C75" s="158" t="s">
        <v>270</v>
      </c>
      <c r="D75" s="159" t="s">
        <v>21</v>
      </c>
      <c r="E75" s="304" t="s">
        <v>264</v>
      </c>
      <c r="F75" s="150" t="s">
        <v>264</v>
      </c>
      <c r="G75" s="151" t="s">
        <v>264</v>
      </c>
      <c r="H75" s="88"/>
      <c r="I75" s="88"/>
      <c r="L75" s="88"/>
      <c r="M75" s="88"/>
    </row>
    <row r="76" spans="1:13" ht="30">
      <c r="A76" s="156" t="s">
        <v>127</v>
      </c>
      <c r="B76" s="516"/>
      <c r="C76" s="158" t="s">
        <v>271</v>
      </c>
      <c r="D76" s="159" t="s">
        <v>21</v>
      </c>
      <c r="E76" s="304" t="s">
        <v>264</v>
      </c>
      <c r="F76" s="150" t="s">
        <v>264</v>
      </c>
      <c r="G76" s="151" t="s">
        <v>264</v>
      </c>
      <c r="H76" s="88"/>
      <c r="I76" s="88"/>
      <c r="L76" s="88"/>
      <c r="M76" s="88"/>
    </row>
    <row r="77" spans="1:13" ht="30">
      <c r="A77" s="156" t="s">
        <v>129</v>
      </c>
      <c r="B77" s="516"/>
      <c r="C77" s="158" t="s">
        <v>272</v>
      </c>
      <c r="D77" s="159" t="s">
        <v>21</v>
      </c>
      <c r="E77" s="304" t="s">
        <v>264</v>
      </c>
      <c r="F77" s="150" t="s">
        <v>264</v>
      </c>
      <c r="G77" s="151" t="s">
        <v>264</v>
      </c>
      <c r="H77" s="88"/>
      <c r="I77" s="88"/>
      <c r="L77" s="88"/>
      <c r="M77" s="88"/>
    </row>
    <row r="78" spans="1:13" ht="30">
      <c r="A78" s="156" t="s">
        <v>131</v>
      </c>
      <c r="B78" s="516"/>
      <c r="C78" s="158" t="s">
        <v>273</v>
      </c>
      <c r="D78" s="159" t="s">
        <v>21</v>
      </c>
      <c r="E78" s="304" t="s">
        <v>264</v>
      </c>
      <c r="F78" s="150" t="s">
        <v>264</v>
      </c>
      <c r="G78" s="151" t="s">
        <v>264</v>
      </c>
      <c r="H78" s="88"/>
      <c r="I78" s="88"/>
      <c r="L78" s="88"/>
      <c r="M78" s="88"/>
    </row>
    <row r="79" spans="1:13" ht="30">
      <c r="A79" s="156" t="s">
        <v>133</v>
      </c>
      <c r="B79" s="516"/>
      <c r="C79" s="158" t="s">
        <v>274</v>
      </c>
      <c r="D79" s="159" t="s">
        <v>21</v>
      </c>
      <c r="E79" s="304">
        <v>200</v>
      </c>
      <c r="F79" s="150"/>
      <c r="G79" s="151"/>
      <c r="H79" s="88"/>
      <c r="I79" s="88"/>
      <c r="L79" s="88"/>
      <c r="M79" s="88"/>
    </row>
    <row r="80" spans="1:13" ht="30">
      <c r="A80" s="156" t="s">
        <v>135</v>
      </c>
      <c r="B80" s="516"/>
      <c r="C80" s="158" t="s">
        <v>275</v>
      </c>
      <c r="D80" s="159" t="s">
        <v>21</v>
      </c>
      <c r="E80" s="304">
        <v>50</v>
      </c>
      <c r="F80" s="150"/>
      <c r="G80" s="151"/>
      <c r="H80" s="88"/>
      <c r="I80" s="88"/>
      <c r="L80" s="88"/>
      <c r="M80" s="88"/>
    </row>
    <row r="81" spans="1:13" ht="18">
      <c r="A81" s="156" t="s">
        <v>137</v>
      </c>
      <c r="B81" s="516"/>
      <c r="C81" s="158" t="s">
        <v>125</v>
      </c>
      <c r="D81" s="159" t="s">
        <v>126</v>
      </c>
      <c r="E81" s="304">
        <v>1</v>
      </c>
      <c r="F81" s="150"/>
      <c r="G81" s="151"/>
      <c r="H81" s="88"/>
      <c r="I81" s="88"/>
      <c r="L81" s="88"/>
      <c r="M81" s="88"/>
    </row>
    <row r="82" spans="1:13" ht="75">
      <c r="A82" s="156" t="s">
        <v>139</v>
      </c>
      <c r="B82" s="516"/>
      <c r="C82" s="158" t="s">
        <v>276</v>
      </c>
      <c r="D82" s="159" t="s">
        <v>128</v>
      </c>
      <c r="E82" s="304">
        <v>19</v>
      </c>
      <c r="F82" s="150"/>
      <c r="G82" s="151"/>
      <c r="H82" s="88"/>
      <c r="I82" s="88"/>
      <c r="L82" s="88"/>
      <c r="M82" s="88"/>
    </row>
    <row r="83" spans="1:13" ht="75">
      <c r="A83" s="156" t="s">
        <v>141</v>
      </c>
      <c r="B83" s="516"/>
      <c r="C83" s="158" t="s">
        <v>277</v>
      </c>
      <c r="D83" s="159" t="s">
        <v>128</v>
      </c>
      <c r="E83" s="304" t="s">
        <v>264</v>
      </c>
      <c r="F83" s="150" t="s">
        <v>264</v>
      </c>
      <c r="G83" s="151" t="s">
        <v>264</v>
      </c>
      <c r="H83" s="88"/>
      <c r="I83" s="88"/>
      <c r="L83" s="88"/>
      <c r="M83" s="88"/>
    </row>
    <row r="84" spans="1:13" ht="16.5">
      <c r="A84" s="156" t="s">
        <v>143</v>
      </c>
      <c r="B84" s="516"/>
      <c r="C84" s="158" t="s">
        <v>130</v>
      </c>
      <c r="D84" s="159" t="s">
        <v>21</v>
      </c>
      <c r="E84" s="304" t="s">
        <v>264</v>
      </c>
      <c r="F84" s="150" t="s">
        <v>264</v>
      </c>
      <c r="G84" s="151" t="s">
        <v>264</v>
      </c>
      <c r="H84" s="88"/>
      <c r="I84" s="88"/>
      <c r="L84" s="88"/>
      <c r="M84" s="88"/>
    </row>
    <row r="85" spans="1:13" ht="30">
      <c r="A85" s="156" t="s">
        <v>145</v>
      </c>
      <c r="B85" s="516"/>
      <c r="C85" s="158" t="s">
        <v>132</v>
      </c>
      <c r="D85" s="159" t="s">
        <v>21</v>
      </c>
      <c r="E85" s="304" t="s">
        <v>264</v>
      </c>
      <c r="F85" s="150" t="s">
        <v>264</v>
      </c>
      <c r="G85" s="151" t="s">
        <v>264</v>
      </c>
      <c r="H85" s="88"/>
      <c r="I85" s="88"/>
      <c r="L85" s="88"/>
      <c r="M85" s="88"/>
    </row>
    <row r="86" spans="1:13" ht="30">
      <c r="A86" s="156" t="s">
        <v>150</v>
      </c>
      <c r="B86" s="516"/>
      <c r="C86" s="158" t="s">
        <v>134</v>
      </c>
      <c r="D86" s="159" t="s">
        <v>21</v>
      </c>
      <c r="E86" s="304" t="s">
        <v>264</v>
      </c>
      <c r="F86" s="150" t="s">
        <v>264</v>
      </c>
      <c r="G86" s="151" t="s">
        <v>264</v>
      </c>
      <c r="H86" s="88"/>
      <c r="I86" s="88"/>
      <c r="L86" s="88"/>
      <c r="M86" s="88"/>
    </row>
    <row r="87" spans="1:13" ht="30">
      <c r="A87" s="156" t="s">
        <v>151</v>
      </c>
      <c r="B87" s="516"/>
      <c r="C87" s="158" t="s">
        <v>136</v>
      </c>
      <c r="D87" s="159" t="s">
        <v>17</v>
      </c>
      <c r="E87" s="304">
        <v>2500</v>
      </c>
      <c r="F87" s="150"/>
      <c r="G87" s="151"/>
      <c r="H87" s="88"/>
      <c r="I87" s="88"/>
      <c r="L87" s="88"/>
      <c r="M87" s="88"/>
    </row>
    <row r="88" spans="1:13" ht="30">
      <c r="A88" s="156" t="s">
        <v>152</v>
      </c>
      <c r="B88" s="516"/>
      <c r="C88" s="158" t="s">
        <v>138</v>
      </c>
      <c r="D88" s="159" t="s">
        <v>17</v>
      </c>
      <c r="E88" s="304">
        <v>100</v>
      </c>
      <c r="F88" s="150"/>
      <c r="G88" s="151"/>
      <c r="H88" s="88"/>
      <c r="I88" s="88"/>
      <c r="L88" s="88"/>
      <c r="M88" s="88"/>
    </row>
    <row r="89" spans="1:13" ht="16.5">
      <c r="A89" s="156" t="s">
        <v>153</v>
      </c>
      <c r="B89" s="516"/>
      <c r="C89" s="158" t="s">
        <v>140</v>
      </c>
      <c r="D89" s="159" t="s">
        <v>17</v>
      </c>
      <c r="E89" s="304" t="s">
        <v>264</v>
      </c>
      <c r="F89" s="150" t="s">
        <v>264</v>
      </c>
      <c r="G89" s="151" t="s">
        <v>264</v>
      </c>
      <c r="H89" s="88"/>
      <c r="I89" s="88"/>
      <c r="L89" s="88"/>
      <c r="M89" s="88"/>
    </row>
    <row r="90" spans="1:13" ht="30">
      <c r="A90" s="156" t="s">
        <v>154</v>
      </c>
      <c r="B90" s="516"/>
      <c r="C90" s="158" t="s">
        <v>142</v>
      </c>
      <c r="D90" s="159" t="s">
        <v>17</v>
      </c>
      <c r="E90" s="304">
        <v>10</v>
      </c>
      <c r="F90" s="150"/>
      <c r="G90" s="151"/>
      <c r="H90" s="88"/>
      <c r="I90" s="88"/>
      <c r="L90" s="88"/>
      <c r="M90" s="88"/>
    </row>
    <row r="91" spans="1:13" ht="16.5">
      <c r="A91" s="156" t="s">
        <v>155</v>
      </c>
      <c r="B91" s="516"/>
      <c r="C91" s="158" t="s">
        <v>144</v>
      </c>
      <c r="D91" s="159" t="s">
        <v>17</v>
      </c>
      <c r="E91" s="304">
        <v>80</v>
      </c>
      <c r="F91" s="150"/>
      <c r="G91" s="151"/>
      <c r="H91" s="88"/>
      <c r="I91" s="88"/>
      <c r="L91" s="88"/>
      <c r="M91" s="88"/>
    </row>
    <row r="92" spans="1:13" ht="30">
      <c r="A92" s="156" t="s">
        <v>156</v>
      </c>
      <c r="B92" s="516"/>
      <c r="C92" s="158" t="s">
        <v>279</v>
      </c>
      <c r="D92" s="159" t="s">
        <v>17</v>
      </c>
      <c r="E92" s="304">
        <v>50</v>
      </c>
      <c r="F92" s="150"/>
      <c r="G92" s="151"/>
      <c r="H92" s="88"/>
      <c r="I92" s="88"/>
      <c r="L92" s="88"/>
      <c r="M92" s="88"/>
    </row>
    <row r="93" spans="1:13" ht="30.75" thickBot="1">
      <c r="A93" s="156" t="s">
        <v>409</v>
      </c>
      <c r="B93" s="517"/>
      <c r="C93" s="162" t="s">
        <v>280</v>
      </c>
      <c r="D93" s="163" t="s">
        <v>17</v>
      </c>
      <c r="E93" s="307">
        <v>10</v>
      </c>
      <c r="F93" s="165"/>
      <c r="G93" s="166"/>
      <c r="H93" s="88"/>
      <c r="I93" s="88"/>
      <c r="L93" s="88"/>
      <c r="M93" s="88"/>
    </row>
    <row r="94" spans="1:13" ht="15.75">
      <c r="A94" s="136" t="s">
        <v>27</v>
      </c>
      <c r="B94" s="204"/>
      <c r="C94" s="518" t="s">
        <v>189</v>
      </c>
      <c r="D94" s="519"/>
      <c r="E94" s="519"/>
      <c r="F94" s="520"/>
      <c r="G94" s="37"/>
      <c r="H94" s="88"/>
      <c r="I94" s="88"/>
      <c r="L94" s="88"/>
      <c r="M94" s="88"/>
    </row>
    <row r="95" spans="1:13" ht="15.75">
      <c r="A95" s="58" t="s">
        <v>35</v>
      </c>
      <c r="B95" s="167"/>
      <c r="C95" s="449" t="s">
        <v>186</v>
      </c>
      <c r="D95" s="450"/>
      <c r="E95" s="450"/>
      <c r="F95" s="451"/>
      <c r="G95" s="42"/>
      <c r="H95" s="88"/>
      <c r="I95" s="88"/>
      <c r="L95" s="88"/>
      <c r="M95" s="88"/>
    </row>
    <row r="96" spans="1:13" ht="16.5" thickBot="1">
      <c r="A96" s="59" t="s">
        <v>36</v>
      </c>
      <c r="B96" s="168"/>
      <c r="C96" s="478" t="s">
        <v>83</v>
      </c>
      <c r="D96" s="479"/>
      <c r="E96" s="479"/>
      <c r="F96" s="480"/>
      <c r="G96" s="60"/>
      <c r="H96" s="88"/>
      <c r="I96" s="88"/>
      <c r="L96" s="88"/>
      <c r="M96" s="88"/>
    </row>
    <row r="97" spans="1:13" ht="15.75">
      <c r="A97" s="86"/>
      <c r="B97" s="86"/>
      <c r="C97" s="121"/>
      <c r="D97" s="121"/>
      <c r="E97" s="121"/>
      <c r="F97" s="121"/>
      <c r="G97" s="114"/>
      <c r="H97" s="88"/>
      <c r="I97" s="88"/>
      <c r="L97" s="88"/>
      <c r="M97" s="88"/>
    </row>
    <row r="98" spans="1:13" ht="15.75">
      <c r="A98" s="86"/>
      <c r="B98" s="86"/>
      <c r="C98" s="121"/>
      <c r="D98" s="121"/>
      <c r="E98" s="121"/>
      <c r="F98" s="121"/>
      <c r="G98" s="88"/>
      <c r="H98" s="88"/>
      <c r="I98" s="88"/>
      <c r="L98" s="88"/>
      <c r="M98" s="88"/>
    </row>
    <row r="99" spans="1:13" ht="16.5" thickBot="1">
      <c r="A99" s="86"/>
      <c r="B99" s="86"/>
      <c r="C99" s="87"/>
      <c r="D99" s="87"/>
      <c r="E99" s="87"/>
      <c r="F99" s="87"/>
      <c r="G99" s="88"/>
      <c r="H99" s="88"/>
      <c r="I99" s="88"/>
      <c r="L99" s="88"/>
      <c r="M99" s="88"/>
    </row>
    <row r="100" spans="1:13" ht="15.75">
      <c r="A100" s="523" t="s">
        <v>281</v>
      </c>
      <c r="B100" s="519"/>
      <c r="C100" s="519"/>
      <c r="D100" s="519"/>
      <c r="E100" s="519"/>
      <c r="F100" s="520"/>
      <c r="G100" s="171"/>
      <c r="H100" s="88"/>
      <c r="I100" s="88"/>
      <c r="L100" s="88"/>
      <c r="M100" s="88"/>
    </row>
    <row r="101" spans="1:13" ht="15.75">
      <c r="A101" s="521" t="s">
        <v>282</v>
      </c>
      <c r="B101" s="450"/>
      <c r="C101" s="450"/>
      <c r="D101" s="450"/>
      <c r="E101" s="450"/>
      <c r="F101" s="451"/>
      <c r="G101" s="42"/>
      <c r="H101" s="88"/>
      <c r="I101" s="88"/>
      <c r="L101" s="88"/>
      <c r="M101" s="88"/>
    </row>
    <row r="102" spans="1:13" ht="16.5" thickBot="1">
      <c r="A102" s="522" t="s">
        <v>283</v>
      </c>
      <c r="B102" s="479"/>
      <c r="C102" s="479"/>
      <c r="D102" s="479"/>
      <c r="E102" s="479"/>
      <c r="F102" s="480"/>
      <c r="G102" s="60"/>
      <c r="H102" s="88"/>
      <c r="I102" s="88"/>
      <c r="L102" s="88"/>
      <c r="M102" s="88"/>
    </row>
    <row r="103" spans="1:13" ht="15.75">
      <c r="A103" s="86"/>
      <c r="B103" s="86"/>
      <c r="C103" s="87"/>
      <c r="D103" s="87"/>
      <c r="E103" s="87"/>
      <c r="F103" s="87"/>
      <c r="G103" s="88"/>
      <c r="H103" s="88"/>
      <c r="I103" s="88"/>
      <c r="L103" s="88"/>
      <c r="M103" s="88"/>
    </row>
    <row r="104" spans="1:13" ht="15.75">
      <c r="A104" s="86"/>
      <c r="B104" s="86"/>
      <c r="C104" s="87"/>
      <c r="D104" s="87"/>
      <c r="E104" s="87"/>
      <c r="F104" s="87"/>
      <c r="G104" s="88"/>
      <c r="H104" s="88"/>
      <c r="I104" s="88"/>
      <c r="L104" s="88"/>
      <c r="M104" s="88"/>
    </row>
    <row r="105" spans="1:13" ht="15.75">
      <c r="A105" s="86"/>
      <c r="B105" s="86"/>
      <c r="C105" s="87"/>
      <c r="D105" s="87"/>
      <c r="E105" s="87"/>
      <c r="F105" s="87"/>
      <c r="G105" s="88"/>
      <c r="H105" s="88"/>
      <c r="I105" s="88"/>
      <c r="L105" s="88"/>
      <c r="M105" s="88"/>
    </row>
    <row r="106" spans="1:13" ht="15.75">
      <c r="A106" s="86"/>
      <c r="B106" s="86"/>
      <c r="C106" s="87"/>
      <c r="D106" s="87"/>
      <c r="E106" s="87"/>
      <c r="F106" s="87"/>
      <c r="G106" s="88"/>
      <c r="H106" s="88"/>
      <c r="I106" s="88"/>
      <c r="L106" s="88"/>
      <c r="M106" s="88"/>
    </row>
    <row r="107" spans="1:13" ht="31.5" customHeight="1">
      <c r="A107" s="510" t="s">
        <v>284</v>
      </c>
      <c r="B107" s="510"/>
      <c r="C107" s="510"/>
      <c r="D107" s="510"/>
      <c r="E107" s="510"/>
      <c r="F107" s="510"/>
      <c r="G107" s="510"/>
      <c r="H107" s="88"/>
      <c r="I107" s="88"/>
      <c r="L107" s="88"/>
      <c r="M107" s="88"/>
    </row>
    <row r="108" spans="1:13" ht="15.75">
      <c r="A108" s="86"/>
      <c r="B108" s="86"/>
      <c r="C108" s="87"/>
      <c r="D108" s="87"/>
      <c r="E108" s="172"/>
      <c r="F108" s="87"/>
      <c r="G108" s="88"/>
      <c r="H108" s="88"/>
      <c r="I108" s="88"/>
      <c r="L108" s="88"/>
      <c r="M108" s="88"/>
    </row>
    <row r="109" spans="1:13" ht="96.75" customHeight="1">
      <c r="A109" s="510" t="s">
        <v>285</v>
      </c>
      <c r="B109" s="510"/>
      <c r="C109" s="510"/>
      <c r="D109" s="510"/>
      <c r="E109" s="510"/>
      <c r="F109" s="510"/>
      <c r="G109" s="510"/>
      <c r="H109" s="88"/>
      <c r="I109" s="88"/>
      <c r="L109" s="88"/>
      <c r="M109" s="88"/>
    </row>
    <row r="110" spans="1:13">
      <c r="A110" s="3"/>
      <c r="B110" s="3"/>
      <c r="C110" s="3"/>
      <c r="D110" s="3"/>
      <c r="E110" s="173"/>
      <c r="F110" s="4"/>
      <c r="G110" s="4"/>
    </row>
    <row r="120" spans="3:3">
      <c r="C120" t="s">
        <v>278</v>
      </c>
    </row>
  </sheetData>
  <mergeCells count="317">
    <mergeCell ref="C46:F46"/>
    <mergeCell ref="C47:F47"/>
    <mergeCell ref="B55:B93"/>
    <mergeCell ref="A101:F101"/>
    <mergeCell ref="A102:F102"/>
    <mergeCell ref="A107:G107"/>
    <mergeCell ref="A109:G109"/>
    <mergeCell ref="C96:F96"/>
    <mergeCell ref="A100:F100"/>
    <mergeCell ref="C94:F94"/>
    <mergeCell ref="C95:F95"/>
    <mergeCell ref="A49:G49"/>
    <mergeCell ref="A50:G50"/>
    <mergeCell ref="LB4:LB5"/>
    <mergeCell ref="LC4:LC5"/>
    <mergeCell ref="LD4:LD5"/>
    <mergeCell ref="LE4:LE5"/>
    <mergeCell ref="B6:B44"/>
    <mergeCell ref="C45:F45"/>
    <mergeCell ref="KV4:KV5"/>
    <mergeCell ref="KW4:KW5"/>
    <mergeCell ref="KX4:KX5"/>
    <mergeCell ref="KY4:KY5"/>
    <mergeCell ref="KZ4:KZ5"/>
    <mergeCell ref="LA4:LA5"/>
    <mergeCell ref="KP4:KP5"/>
    <mergeCell ref="KQ4:KQ5"/>
    <mergeCell ref="KR4:KR5"/>
    <mergeCell ref="KS4:KS5"/>
    <mergeCell ref="KT4:KT5"/>
    <mergeCell ref="KU4:KU5"/>
    <mergeCell ref="KJ4:KJ5"/>
    <mergeCell ref="KK4:KK5"/>
    <mergeCell ref="KL4:KL5"/>
    <mergeCell ref="KM4:KM5"/>
    <mergeCell ref="KN4:KN5"/>
    <mergeCell ref="KO4:KO5"/>
    <mergeCell ref="KD4:KD5"/>
    <mergeCell ref="KE4:KE5"/>
    <mergeCell ref="KF4:KF5"/>
    <mergeCell ref="KG4:KG5"/>
    <mergeCell ref="KH4:KH5"/>
    <mergeCell ref="KI4:KI5"/>
    <mergeCell ref="JX4:JX5"/>
    <mergeCell ref="JY4:JY5"/>
    <mergeCell ref="JZ4:JZ5"/>
    <mergeCell ref="KA4:KA5"/>
    <mergeCell ref="KB4:KB5"/>
    <mergeCell ref="KC4:KC5"/>
    <mergeCell ref="JR4:JR5"/>
    <mergeCell ref="JS4:JS5"/>
    <mergeCell ref="JT4:JT5"/>
    <mergeCell ref="JU4:JU5"/>
    <mergeCell ref="JV4:JV5"/>
    <mergeCell ref="JW4:JW5"/>
    <mergeCell ref="JL4:JL5"/>
    <mergeCell ref="JM4:JM5"/>
    <mergeCell ref="JN4:JN5"/>
    <mergeCell ref="JO4:JO5"/>
    <mergeCell ref="JP4:JP5"/>
    <mergeCell ref="JQ4:JQ5"/>
    <mergeCell ref="JF4:JF5"/>
    <mergeCell ref="JG4:JG5"/>
    <mergeCell ref="JH4:JH5"/>
    <mergeCell ref="JI4:JI5"/>
    <mergeCell ref="JJ4:JJ5"/>
    <mergeCell ref="JK4:JK5"/>
    <mergeCell ref="IZ4:IZ5"/>
    <mergeCell ref="JA4:JA5"/>
    <mergeCell ref="JB4:JB5"/>
    <mergeCell ref="JC4:JC5"/>
    <mergeCell ref="JD4:JD5"/>
    <mergeCell ref="JE4:JE5"/>
    <mergeCell ref="IT4:IT5"/>
    <mergeCell ref="IU4:IU5"/>
    <mergeCell ref="IV4:IV5"/>
    <mergeCell ref="IW4:IW5"/>
    <mergeCell ref="IX4:IX5"/>
    <mergeCell ref="IY4:IY5"/>
    <mergeCell ref="IN4:IN5"/>
    <mergeCell ref="IO4:IO5"/>
    <mergeCell ref="IP4:IP5"/>
    <mergeCell ref="IQ4:IQ5"/>
    <mergeCell ref="IR4:IR5"/>
    <mergeCell ref="IS4:IS5"/>
    <mergeCell ref="IH4:IH5"/>
    <mergeCell ref="II4:II5"/>
    <mergeCell ref="IJ4:IJ5"/>
    <mergeCell ref="IK4:IK5"/>
    <mergeCell ref="IL4:IL5"/>
    <mergeCell ref="IM4:IM5"/>
    <mergeCell ref="IB4:IB5"/>
    <mergeCell ref="IC4:IC5"/>
    <mergeCell ref="ID4:ID5"/>
    <mergeCell ref="IE4:IE5"/>
    <mergeCell ref="IF4:IF5"/>
    <mergeCell ref="IG4:IG5"/>
    <mergeCell ref="HV4:HV5"/>
    <mergeCell ref="HW4:HW5"/>
    <mergeCell ref="HX4:HX5"/>
    <mergeCell ref="HY4:HY5"/>
    <mergeCell ref="HZ4:HZ5"/>
    <mergeCell ref="IA4:IA5"/>
    <mergeCell ref="HP4:HP5"/>
    <mergeCell ref="HQ4:HQ5"/>
    <mergeCell ref="HR4:HR5"/>
    <mergeCell ref="HS4:HS5"/>
    <mergeCell ref="HT4:HT5"/>
    <mergeCell ref="HU4:HU5"/>
    <mergeCell ref="HJ4:HJ5"/>
    <mergeCell ref="HK4:HK5"/>
    <mergeCell ref="HL4:HL5"/>
    <mergeCell ref="HM4:HM5"/>
    <mergeCell ref="HN4:HN5"/>
    <mergeCell ref="HO4:HO5"/>
    <mergeCell ref="HD4:HD5"/>
    <mergeCell ref="HE4:HE5"/>
    <mergeCell ref="HF4:HF5"/>
    <mergeCell ref="HG4:HG5"/>
    <mergeCell ref="HH4:HH5"/>
    <mergeCell ref="HI4:HI5"/>
    <mergeCell ref="GX4:GX5"/>
    <mergeCell ref="GY4:GY5"/>
    <mergeCell ref="GZ4:GZ5"/>
    <mergeCell ref="HA4:HA5"/>
    <mergeCell ref="HB4:HB5"/>
    <mergeCell ref="HC4:HC5"/>
    <mergeCell ref="GR4:GR5"/>
    <mergeCell ref="GS4:GS5"/>
    <mergeCell ref="GT4:GT5"/>
    <mergeCell ref="GU4:GU5"/>
    <mergeCell ref="GV4:GV5"/>
    <mergeCell ref="GW4:GW5"/>
    <mergeCell ref="GL4:GL5"/>
    <mergeCell ref="GM4:GM5"/>
    <mergeCell ref="GN4:GN5"/>
    <mergeCell ref="GO4:GO5"/>
    <mergeCell ref="GP4:GP5"/>
    <mergeCell ref="GQ4:GQ5"/>
    <mergeCell ref="GF4:GF5"/>
    <mergeCell ref="GG4:GG5"/>
    <mergeCell ref="GH4:GH5"/>
    <mergeCell ref="GI4:GI5"/>
    <mergeCell ref="GJ4:GJ5"/>
    <mergeCell ref="GK4:GK5"/>
    <mergeCell ref="FZ4:FZ5"/>
    <mergeCell ref="GA4:GA5"/>
    <mergeCell ref="GB4:GB5"/>
    <mergeCell ref="GC4:GC5"/>
    <mergeCell ref="GD4:GD5"/>
    <mergeCell ref="GE4:GE5"/>
    <mergeCell ref="FT4:FT5"/>
    <mergeCell ref="FU4:FU5"/>
    <mergeCell ref="FV4:FV5"/>
    <mergeCell ref="FW4:FW5"/>
    <mergeCell ref="FX4:FX5"/>
    <mergeCell ref="FY4:FY5"/>
    <mergeCell ref="FN4:FN5"/>
    <mergeCell ref="FO4:FO5"/>
    <mergeCell ref="FP4:FP5"/>
    <mergeCell ref="FQ4:FQ5"/>
    <mergeCell ref="FR4:FR5"/>
    <mergeCell ref="FS4:FS5"/>
    <mergeCell ref="FH4:FH5"/>
    <mergeCell ref="FI4:FI5"/>
    <mergeCell ref="FJ4:FJ5"/>
    <mergeCell ref="FK4:FK5"/>
    <mergeCell ref="FL4:FL5"/>
    <mergeCell ref="FM4:FM5"/>
    <mergeCell ref="FB4:FB5"/>
    <mergeCell ref="FC4:FC5"/>
    <mergeCell ref="FD4:FD5"/>
    <mergeCell ref="FE4:FE5"/>
    <mergeCell ref="FF4:FF5"/>
    <mergeCell ref="FG4:FG5"/>
    <mergeCell ref="EV4:EV5"/>
    <mergeCell ref="EW4:EW5"/>
    <mergeCell ref="EX4:EX5"/>
    <mergeCell ref="EY4:EY5"/>
    <mergeCell ref="EZ4:EZ5"/>
    <mergeCell ref="FA4:FA5"/>
    <mergeCell ref="EP4:EP5"/>
    <mergeCell ref="EQ4:EQ5"/>
    <mergeCell ref="ER4:ER5"/>
    <mergeCell ref="ES4:ES5"/>
    <mergeCell ref="ET4:ET5"/>
    <mergeCell ref="EU4:EU5"/>
    <mergeCell ref="EJ4:EJ5"/>
    <mergeCell ref="EK4:EK5"/>
    <mergeCell ref="EL4:EL5"/>
    <mergeCell ref="EM4:EM5"/>
    <mergeCell ref="EN4:EN5"/>
    <mergeCell ref="EO4:EO5"/>
    <mergeCell ref="ED4:ED5"/>
    <mergeCell ref="EE4:EE5"/>
    <mergeCell ref="EF4:EF5"/>
    <mergeCell ref="EG4:EG5"/>
    <mergeCell ref="EH4:EH5"/>
    <mergeCell ref="EI4:EI5"/>
    <mergeCell ref="DX4:DX5"/>
    <mergeCell ref="DY4:DY5"/>
    <mergeCell ref="DZ4:DZ5"/>
    <mergeCell ref="EA4:EA5"/>
    <mergeCell ref="EB4:EB5"/>
    <mergeCell ref="EC4:EC5"/>
    <mergeCell ref="DR4:DR5"/>
    <mergeCell ref="DS4:DS5"/>
    <mergeCell ref="DT4:DT5"/>
    <mergeCell ref="DU4:DU5"/>
    <mergeCell ref="DV4:DV5"/>
    <mergeCell ref="DW4:DW5"/>
    <mergeCell ref="DL4:DL5"/>
    <mergeCell ref="DM4:DM5"/>
    <mergeCell ref="DN4:DN5"/>
    <mergeCell ref="DO4:DO5"/>
    <mergeCell ref="DP4:DP5"/>
    <mergeCell ref="DQ4:DQ5"/>
    <mergeCell ref="DF4:DF5"/>
    <mergeCell ref="DG4:DG5"/>
    <mergeCell ref="DH4:DH5"/>
    <mergeCell ref="DI4:DI5"/>
    <mergeCell ref="DJ4:DJ5"/>
    <mergeCell ref="DK4:DK5"/>
    <mergeCell ref="CZ4:CZ5"/>
    <mergeCell ref="DA4:DA5"/>
    <mergeCell ref="DB4:DB5"/>
    <mergeCell ref="DC4:DC5"/>
    <mergeCell ref="DD4:DD5"/>
    <mergeCell ref="DE4:DE5"/>
    <mergeCell ref="CT4:CT5"/>
    <mergeCell ref="CU4:CU5"/>
    <mergeCell ref="CV4:CV5"/>
    <mergeCell ref="CW4:CW5"/>
    <mergeCell ref="CX4:CX5"/>
    <mergeCell ref="CY4:CY5"/>
    <mergeCell ref="CN4:CN5"/>
    <mergeCell ref="CO4:CO5"/>
    <mergeCell ref="CP4:CP5"/>
    <mergeCell ref="CQ4:CQ5"/>
    <mergeCell ref="CR4:CR5"/>
    <mergeCell ref="CS4:CS5"/>
    <mergeCell ref="CH4:CH5"/>
    <mergeCell ref="CI4:CI5"/>
    <mergeCell ref="CJ4:CJ5"/>
    <mergeCell ref="CK4:CK5"/>
    <mergeCell ref="CL4:CL5"/>
    <mergeCell ref="CM4:CM5"/>
    <mergeCell ref="CB4:CB5"/>
    <mergeCell ref="CC4:CC5"/>
    <mergeCell ref="CD4:CD5"/>
    <mergeCell ref="CE4:CE5"/>
    <mergeCell ref="CF4:CF5"/>
    <mergeCell ref="CG4:CG5"/>
    <mergeCell ref="BV4:BV5"/>
    <mergeCell ref="BW4:BW5"/>
    <mergeCell ref="BX4:BX5"/>
    <mergeCell ref="BY4:BY5"/>
    <mergeCell ref="BZ4:BZ5"/>
    <mergeCell ref="CA4:CA5"/>
    <mergeCell ref="BP4:BP5"/>
    <mergeCell ref="BQ4:BQ5"/>
    <mergeCell ref="BR4:BR5"/>
    <mergeCell ref="BS4:BS5"/>
    <mergeCell ref="BT4:BT5"/>
    <mergeCell ref="BU4:BU5"/>
    <mergeCell ref="BL4:BL5"/>
    <mergeCell ref="BM4:BM5"/>
    <mergeCell ref="BN4:BN5"/>
    <mergeCell ref="BO4:BO5"/>
    <mergeCell ref="BD4:BD5"/>
    <mergeCell ref="BE4:BE5"/>
    <mergeCell ref="BF4:BF5"/>
    <mergeCell ref="BG4:BG5"/>
    <mergeCell ref="BH4:BH5"/>
    <mergeCell ref="BI4:BI5"/>
    <mergeCell ref="BC4:BC5"/>
    <mergeCell ref="AR4:AR5"/>
    <mergeCell ref="AS4:AS5"/>
    <mergeCell ref="AT4:AT5"/>
    <mergeCell ref="AU4:AU5"/>
    <mergeCell ref="AV4:AV5"/>
    <mergeCell ref="AW4:AW5"/>
    <mergeCell ref="BJ4:BJ5"/>
    <mergeCell ref="BK4:BK5"/>
    <mergeCell ref="D4:D5"/>
    <mergeCell ref="E4:E5"/>
    <mergeCell ref="F4:F5"/>
    <mergeCell ref="G4:G5"/>
    <mergeCell ref="AX4:AX5"/>
    <mergeCell ref="AY4:AY5"/>
    <mergeCell ref="AZ4:AZ5"/>
    <mergeCell ref="BA4:BA5"/>
    <mergeCell ref="BB4:BB5"/>
    <mergeCell ref="AM2:AO2"/>
    <mergeCell ref="AP2:AR2"/>
    <mergeCell ref="AS2:AU2"/>
    <mergeCell ref="AV2:AX2"/>
    <mergeCell ref="AY2:BA2"/>
    <mergeCell ref="BB2:BD2"/>
    <mergeCell ref="A1:G1"/>
    <mergeCell ref="A2:G2"/>
    <mergeCell ref="A53:A54"/>
    <mergeCell ref="B53:B54"/>
    <mergeCell ref="C53:C54"/>
    <mergeCell ref="D53:D54"/>
    <mergeCell ref="E53:E54"/>
    <mergeCell ref="F53:F54"/>
    <mergeCell ref="G53:G54"/>
    <mergeCell ref="AM4:AM5"/>
    <mergeCell ref="AN4:AN5"/>
    <mergeCell ref="AO4:AO5"/>
    <mergeCell ref="AP4:AP5"/>
    <mergeCell ref="AQ4:AQ5"/>
    <mergeCell ref="A3:G3"/>
    <mergeCell ref="A4:A5"/>
    <mergeCell ref="B4:B5"/>
    <mergeCell ref="C4:C5"/>
  </mergeCells>
  <phoneticPr fontId="6" type="noConversion"/>
  <pageMargins left="0.31496062992125984" right="0.31496062992125984" top="0.74803149606299213" bottom="0.74803149606299213" header="0.31496062992125984" footer="0.31496062992125984"/>
  <pageSetup paperSize="9" scale="66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2DDD29-5A46-4818-A921-A0C419640722}">
  <sheetPr>
    <pageSetUpPr fitToPage="1"/>
  </sheetPr>
  <dimension ref="A1:H32"/>
  <sheetViews>
    <sheetView view="pageBreakPreview" zoomScale="80" zoomScaleNormal="80" zoomScaleSheetLayoutView="80" workbookViewId="0">
      <selection activeCell="A2" sqref="A2:G2"/>
    </sheetView>
  </sheetViews>
  <sheetFormatPr defaultRowHeight="15"/>
  <cols>
    <col min="2" max="2" width="11.7109375" customWidth="1"/>
    <col min="3" max="3" width="74" customWidth="1"/>
    <col min="5" max="5" width="14.140625" style="221" customWidth="1"/>
    <col min="6" max="6" width="13.7109375" customWidth="1"/>
    <col min="7" max="7" width="18.5703125" customWidth="1"/>
    <col min="8" max="8" width="11.7109375" customWidth="1"/>
  </cols>
  <sheetData>
    <row r="1" spans="1:8" ht="20.25" customHeight="1">
      <c r="A1" s="539" t="s">
        <v>315</v>
      </c>
      <c r="B1" s="540"/>
      <c r="C1" s="541"/>
      <c r="D1" s="541"/>
      <c r="E1" s="541"/>
      <c r="F1" s="541"/>
      <c r="G1" s="542"/>
      <c r="H1" s="82"/>
    </row>
    <row r="2" spans="1:8" ht="42" customHeight="1">
      <c r="A2" s="495" t="s">
        <v>410</v>
      </c>
      <c r="B2" s="496"/>
      <c r="C2" s="496"/>
      <c r="D2" s="496"/>
      <c r="E2" s="496"/>
      <c r="F2" s="496"/>
      <c r="G2" s="497"/>
      <c r="H2" s="82"/>
    </row>
    <row r="3" spans="1:8" ht="45" customHeight="1" thickBot="1">
      <c r="A3" s="530" t="s">
        <v>184</v>
      </c>
      <c r="B3" s="531"/>
      <c r="C3" s="531"/>
      <c r="D3" s="531"/>
      <c r="E3" s="531"/>
      <c r="F3" s="531"/>
      <c r="G3" s="532"/>
      <c r="H3" s="82"/>
    </row>
    <row r="4" spans="1:8" ht="15" customHeight="1">
      <c r="A4" s="498" t="s">
        <v>22</v>
      </c>
      <c r="B4" s="500" t="s">
        <v>195</v>
      </c>
      <c r="C4" s="502" t="s">
        <v>0</v>
      </c>
      <c r="D4" s="502" t="s">
        <v>23</v>
      </c>
      <c r="E4" s="533" t="s">
        <v>38</v>
      </c>
      <c r="F4" s="506" t="s">
        <v>24</v>
      </c>
      <c r="G4" s="508" t="s">
        <v>25</v>
      </c>
      <c r="H4" s="535"/>
    </row>
    <row r="5" spans="1:8" ht="15" customHeight="1" thickBot="1">
      <c r="A5" s="499"/>
      <c r="B5" s="501"/>
      <c r="C5" s="503"/>
      <c r="D5" s="503"/>
      <c r="E5" s="534"/>
      <c r="F5" s="507"/>
      <c r="G5" s="509"/>
      <c r="H5" s="535"/>
    </row>
    <row r="6" spans="1:8" ht="54.75" customHeight="1">
      <c r="A6" s="205" t="s">
        <v>212</v>
      </c>
      <c r="B6" s="536">
        <v>4300</v>
      </c>
      <c r="C6" s="206" t="s">
        <v>286</v>
      </c>
      <c r="D6" s="207" t="s">
        <v>3</v>
      </c>
      <c r="E6" s="308">
        <v>1202013.8999999999</v>
      </c>
      <c r="F6" s="309"/>
      <c r="G6" s="310"/>
      <c r="H6" s="82"/>
    </row>
    <row r="7" spans="1:8" ht="54.75" customHeight="1">
      <c r="A7" s="147" t="s">
        <v>213</v>
      </c>
      <c r="B7" s="537"/>
      <c r="C7" s="210" t="s">
        <v>146</v>
      </c>
      <c r="D7" s="211" t="s">
        <v>3</v>
      </c>
      <c r="E7" s="308">
        <v>1427584.8</v>
      </c>
      <c r="F7" s="311"/>
      <c r="G7" s="310"/>
      <c r="H7" s="82"/>
    </row>
    <row r="8" spans="1:8" ht="54.75" customHeight="1">
      <c r="A8" s="147" t="s">
        <v>214</v>
      </c>
      <c r="B8" s="537"/>
      <c r="C8" s="214" t="s">
        <v>147</v>
      </c>
      <c r="D8" s="211" t="s">
        <v>3</v>
      </c>
      <c r="E8" s="212" t="s">
        <v>264</v>
      </c>
      <c r="F8" s="311" t="s">
        <v>264</v>
      </c>
      <c r="G8" s="129" t="s">
        <v>264</v>
      </c>
      <c r="H8" s="82"/>
    </row>
    <row r="9" spans="1:8" ht="54.75" customHeight="1" thickBot="1">
      <c r="A9" s="148" t="s">
        <v>215</v>
      </c>
      <c r="B9" s="538"/>
      <c r="C9" s="215" t="s">
        <v>287</v>
      </c>
      <c r="D9" s="216" t="s">
        <v>3</v>
      </c>
      <c r="E9" s="312">
        <v>45015</v>
      </c>
      <c r="F9" s="311"/>
      <c r="G9" s="310"/>
      <c r="H9" s="82"/>
    </row>
    <row r="10" spans="1:8" ht="15.75">
      <c r="A10" s="136" t="s">
        <v>27</v>
      </c>
      <c r="B10" s="217"/>
      <c r="C10" s="527" t="s">
        <v>98</v>
      </c>
      <c r="D10" s="527"/>
      <c r="E10" s="527"/>
      <c r="F10" s="527"/>
      <c r="G10" s="37"/>
      <c r="H10" s="83"/>
    </row>
    <row r="11" spans="1:8" ht="15.75">
      <c r="A11" s="58" t="s">
        <v>35</v>
      </c>
      <c r="B11" s="218"/>
      <c r="C11" s="528" t="s">
        <v>186</v>
      </c>
      <c r="D11" s="528"/>
      <c r="E11" s="528"/>
      <c r="F11" s="528"/>
      <c r="G11" s="42"/>
      <c r="H11" s="83"/>
    </row>
    <row r="12" spans="1:8" ht="16.5" thickBot="1">
      <c r="A12" s="59" t="s">
        <v>36</v>
      </c>
      <c r="B12" s="219"/>
      <c r="C12" s="529" t="s">
        <v>83</v>
      </c>
      <c r="D12" s="529"/>
      <c r="E12" s="529"/>
      <c r="F12" s="529"/>
      <c r="G12" s="60"/>
      <c r="H12" s="82"/>
    </row>
    <row r="13" spans="1:8" ht="15.75">
      <c r="A13" s="86"/>
      <c r="B13" s="86"/>
      <c r="C13" s="87"/>
      <c r="D13" s="87"/>
      <c r="E13" s="87"/>
      <c r="F13" s="87"/>
      <c r="G13" s="88"/>
      <c r="H13" s="82"/>
    </row>
    <row r="14" spans="1:8" ht="69.75" customHeight="1">
      <c r="A14" s="495" t="s">
        <v>410</v>
      </c>
      <c r="B14" s="496"/>
      <c r="C14" s="496"/>
      <c r="D14" s="496"/>
      <c r="E14" s="496"/>
      <c r="F14" s="496"/>
      <c r="G14" s="497"/>
      <c r="H14" s="82"/>
    </row>
    <row r="15" spans="1:8" ht="21" thickBot="1">
      <c r="A15" s="530" t="s">
        <v>288</v>
      </c>
      <c r="B15" s="531"/>
      <c r="C15" s="531"/>
      <c r="D15" s="531"/>
      <c r="E15" s="531"/>
      <c r="F15" s="531"/>
      <c r="G15" s="532"/>
      <c r="H15" s="82"/>
    </row>
    <row r="16" spans="1:8">
      <c r="A16" s="498" t="s">
        <v>22</v>
      </c>
      <c r="B16" s="500" t="s">
        <v>195</v>
      </c>
      <c r="C16" s="502" t="s">
        <v>0</v>
      </c>
      <c r="D16" s="502" t="s">
        <v>23</v>
      </c>
      <c r="E16" s="533" t="s">
        <v>38</v>
      </c>
      <c r="F16" s="506" t="s">
        <v>24</v>
      </c>
      <c r="G16" s="508" t="s">
        <v>25</v>
      </c>
      <c r="H16" s="82"/>
    </row>
    <row r="17" spans="1:8" ht="15.75" thickBot="1">
      <c r="A17" s="499"/>
      <c r="B17" s="501"/>
      <c r="C17" s="503"/>
      <c r="D17" s="503"/>
      <c r="E17" s="534"/>
      <c r="F17" s="507"/>
      <c r="G17" s="509"/>
      <c r="H17" s="82"/>
    </row>
    <row r="18" spans="1:8" ht="46.5" customHeight="1">
      <c r="A18" s="205" t="s">
        <v>212</v>
      </c>
      <c r="B18" s="524">
        <v>4300</v>
      </c>
      <c r="C18" s="206" t="s">
        <v>286</v>
      </c>
      <c r="D18" s="207" t="s">
        <v>3</v>
      </c>
      <c r="E18" s="308">
        <v>1202013.8999999999</v>
      </c>
      <c r="F18" s="209"/>
      <c r="G18" s="128"/>
      <c r="H18" s="82"/>
    </row>
    <row r="19" spans="1:8" ht="46.5" customHeight="1">
      <c r="A19" s="147" t="s">
        <v>213</v>
      </c>
      <c r="B19" s="525"/>
      <c r="C19" s="210" t="s">
        <v>146</v>
      </c>
      <c r="D19" s="211" t="s">
        <v>3</v>
      </c>
      <c r="E19" s="308">
        <v>1427584.8</v>
      </c>
      <c r="F19" s="213"/>
      <c r="G19" s="220"/>
      <c r="H19" s="82"/>
    </row>
    <row r="20" spans="1:8" ht="46.5" customHeight="1">
      <c r="A20" s="147" t="s">
        <v>214</v>
      </c>
      <c r="B20" s="525"/>
      <c r="C20" s="214" t="s">
        <v>147</v>
      </c>
      <c r="D20" s="211" t="s">
        <v>3</v>
      </c>
      <c r="E20" s="212" t="s">
        <v>264</v>
      </c>
      <c r="F20" s="213" t="s">
        <v>264</v>
      </c>
      <c r="G20" s="129" t="s">
        <v>264</v>
      </c>
      <c r="H20" s="82"/>
    </row>
    <row r="21" spans="1:8" ht="46.5" customHeight="1" thickBot="1">
      <c r="A21" s="148" t="s">
        <v>215</v>
      </c>
      <c r="B21" s="526"/>
      <c r="C21" s="215" t="s">
        <v>287</v>
      </c>
      <c r="D21" s="216" t="s">
        <v>3</v>
      </c>
      <c r="E21" s="312">
        <v>45015</v>
      </c>
      <c r="F21" s="213"/>
      <c r="G21" s="220"/>
      <c r="H21" s="82"/>
    </row>
    <row r="22" spans="1:8" ht="15.75">
      <c r="A22" s="136" t="s">
        <v>27</v>
      </c>
      <c r="B22" s="217"/>
      <c r="C22" s="527" t="s">
        <v>98</v>
      </c>
      <c r="D22" s="527"/>
      <c r="E22" s="527"/>
      <c r="F22" s="527"/>
      <c r="G22" s="37"/>
      <c r="H22" s="82"/>
    </row>
    <row r="23" spans="1:8" ht="15.75">
      <c r="A23" s="58" t="s">
        <v>35</v>
      </c>
      <c r="B23" s="218"/>
      <c r="C23" s="528" t="s">
        <v>186</v>
      </c>
      <c r="D23" s="528"/>
      <c r="E23" s="528"/>
      <c r="F23" s="528"/>
      <c r="G23" s="42"/>
      <c r="H23" s="82"/>
    </row>
    <row r="24" spans="1:8" ht="16.5" thickBot="1">
      <c r="A24" s="59" t="s">
        <v>36</v>
      </c>
      <c r="B24" s="219"/>
      <c r="C24" s="529" t="s">
        <v>83</v>
      </c>
      <c r="D24" s="529"/>
      <c r="E24" s="529"/>
      <c r="F24" s="529"/>
      <c r="G24" s="60"/>
      <c r="H24" s="82"/>
    </row>
    <row r="25" spans="1:8" ht="16.5" thickBot="1">
      <c r="A25" s="86"/>
      <c r="B25" s="86"/>
      <c r="C25" s="87"/>
      <c r="D25" s="87"/>
      <c r="E25" s="87"/>
      <c r="F25" s="87"/>
      <c r="G25" s="88"/>
      <c r="H25" s="82"/>
    </row>
    <row r="26" spans="1:8" ht="15.75">
      <c r="A26" s="523" t="s">
        <v>281</v>
      </c>
      <c r="B26" s="519"/>
      <c r="C26" s="519"/>
      <c r="D26" s="519"/>
      <c r="E26" s="519"/>
      <c r="F26" s="520"/>
      <c r="G26" s="171"/>
      <c r="H26" s="82"/>
    </row>
    <row r="27" spans="1:8" ht="15.75">
      <c r="A27" s="521" t="s">
        <v>282</v>
      </c>
      <c r="B27" s="450"/>
      <c r="C27" s="450"/>
      <c r="D27" s="450"/>
      <c r="E27" s="450"/>
      <c r="F27" s="451"/>
      <c r="G27" s="42"/>
      <c r="H27" s="82"/>
    </row>
    <row r="28" spans="1:8" ht="16.5" thickBot="1">
      <c r="A28" s="522" t="s">
        <v>289</v>
      </c>
      <c r="B28" s="479"/>
      <c r="C28" s="479"/>
      <c r="D28" s="479"/>
      <c r="E28" s="479"/>
      <c r="F28" s="480"/>
      <c r="G28" s="60"/>
      <c r="H28" s="82"/>
    </row>
    <row r="29" spans="1:8" ht="15.75">
      <c r="A29" s="86"/>
      <c r="B29" s="86"/>
      <c r="C29" s="87"/>
      <c r="D29" s="87"/>
      <c r="E29" s="87"/>
      <c r="F29" s="87"/>
      <c r="G29" s="88"/>
      <c r="H29" s="82"/>
    </row>
    <row r="30" spans="1:8" ht="30.75" customHeight="1">
      <c r="A30" s="510" t="s">
        <v>284</v>
      </c>
      <c r="B30" s="510"/>
      <c r="C30" s="510"/>
      <c r="D30" s="510"/>
      <c r="E30" s="510"/>
      <c r="F30" s="510"/>
      <c r="G30" s="510"/>
      <c r="H30" s="82"/>
    </row>
    <row r="32" spans="1:8" ht="71.25" customHeight="1">
      <c r="A32" s="510" t="s">
        <v>285</v>
      </c>
      <c r="B32" s="510"/>
      <c r="C32" s="510"/>
      <c r="D32" s="510"/>
      <c r="E32" s="510"/>
      <c r="F32" s="510"/>
      <c r="G32" s="510"/>
    </row>
  </sheetData>
  <mergeCells count="33">
    <mergeCell ref="A14:G14"/>
    <mergeCell ref="A1:G1"/>
    <mergeCell ref="A2:G2"/>
    <mergeCell ref="A3:G3"/>
    <mergeCell ref="A4:A5"/>
    <mergeCell ref="B4:B5"/>
    <mergeCell ref="C4:C5"/>
    <mergeCell ref="D4:D5"/>
    <mergeCell ref="E4:E5"/>
    <mergeCell ref="F4:F5"/>
    <mergeCell ref="G4:G5"/>
    <mergeCell ref="H4:H5"/>
    <mergeCell ref="B6:B9"/>
    <mergeCell ref="C10:F10"/>
    <mergeCell ref="C11:F11"/>
    <mergeCell ref="C12:F12"/>
    <mergeCell ref="A15:G15"/>
    <mergeCell ref="A16:A17"/>
    <mergeCell ref="B16:B17"/>
    <mergeCell ref="C16:C17"/>
    <mergeCell ref="D16:D17"/>
    <mergeCell ref="E16:E17"/>
    <mergeCell ref="F16:F17"/>
    <mergeCell ref="G16:G17"/>
    <mergeCell ref="A28:F28"/>
    <mergeCell ref="A30:G30"/>
    <mergeCell ref="A32:G32"/>
    <mergeCell ref="B18:B21"/>
    <mergeCell ref="C22:F22"/>
    <mergeCell ref="C23:F23"/>
    <mergeCell ref="C24:F24"/>
    <mergeCell ref="A26:F26"/>
    <mergeCell ref="A27:F27"/>
  </mergeCells>
  <pageMargins left="0.7" right="0.7" top="0.75" bottom="0.75" header="0.3" footer="0.3"/>
  <pageSetup paperSize="9" scale="5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30669A-43AE-4E8B-BBF9-FA62C63DA32B}">
  <sheetPr>
    <pageSetUpPr fitToPage="1"/>
  </sheetPr>
  <dimension ref="A1:GO91"/>
  <sheetViews>
    <sheetView view="pageBreakPreview" zoomScale="70" zoomScaleNormal="70" zoomScaleSheetLayoutView="70" workbookViewId="0">
      <selection activeCell="A2" sqref="A2:G2"/>
    </sheetView>
  </sheetViews>
  <sheetFormatPr defaultRowHeight="15"/>
  <cols>
    <col min="1" max="1" width="7.7109375" style="3" customWidth="1"/>
    <col min="2" max="2" width="11" style="3" customWidth="1"/>
    <col min="3" max="3" width="47" style="3" customWidth="1"/>
    <col min="4" max="4" width="9.85546875" style="3" customWidth="1"/>
    <col min="5" max="5" width="10" style="79" customWidth="1"/>
    <col min="6" max="6" width="11.28515625" style="79" customWidth="1"/>
    <col min="7" max="7" width="13.85546875" style="79" customWidth="1"/>
    <col min="8" max="8" width="13.42578125" style="81" customWidth="1"/>
    <col min="9" max="11" width="11.7109375" style="81" customWidth="1"/>
    <col min="12" max="14" width="12.7109375" style="82" customWidth="1"/>
    <col min="15" max="97" width="12.7109375" customWidth="1"/>
  </cols>
  <sheetData>
    <row r="1" spans="1:197" ht="20.25" customHeight="1">
      <c r="A1" s="570" t="s">
        <v>315</v>
      </c>
      <c r="B1" s="571"/>
      <c r="C1" s="571"/>
      <c r="D1" s="571"/>
      <c r="E1" s="571"/>
      <c r="F1" s="571"/>
      <c r="G1" s="571"/>
      <c r="H1"/>
      <c r="I1"/>
      <c r="J1"/>
      <c r="K1"/>
    </row>
    <row r="2" spans="1:197" ht="51" customHeight="1">
      <c r="A2" s="495" t="s">
        <v>410</v>
      </c>
      <c r="B2" s="496"/>
      <c r="C2" s="496"/>
      <c r="D2" s="496"/>
      <c r="E2" s="496"/>
      <c r="F2" s="496"/>
      <c r="G2" s="497"/>
      <c r="H2"/>
      <c r="I2" s="195"/>
      <c r="J2" s="196"/>
      <c r="K2" s="196"/>
      <c r="L2" s="195"/>
      <c r="M2" s="196"/>
      <c r="N2" s="196"/>
      <c r="R2" s="195"/>
      <c r="S2" s="196"/>
      <c r="T2" s="196"/>
      <c r="U2" s="236"/>
      <c r="V2" s="237"/>
      <c r="W2" s="237"/>
    </row>
    <row r="3" spans="1:197" ht="63" customHeight="1" thickBot="1">
      <c r="A3" s="565" t="s">
        <v>208</v>
      </c>
      <c r="B3" s="566"/>
      <c r="C3" s="566"/>
      <c r="D3" s="566"/>
      <c r="E3" s="566"/>
      <c r="F3" s="566"/>
      <c r="G3" s="566"/>
      <c r="H3" s="111"/>
      <c r="I3" s="111"/>
      <c r="J3" s="111"/>
      <c r="K3" s="84"/>
      <c r="U3" s="222"/>
      <c r="V3" s="222"/>
      <c r="W3" s="222"/>
    </row>
    <row r="4" spans="1:197" ht="35.25" hidden="1" customHeight="1" thickBot="1">
      <c r="A4" s="118"/>
      <c r="B4" s="78"/>
      <c r="C4" s="78"/>
      <c r="D4" s="78"/>
      <c r="E4" s="572" t="s">
        <v>78</v>
      </c>
      <c r="F4" s="573"/>
      <c r="G4" s="574"/>
      <c r="H4" s="575"/>
      <c r="I4" s="575"/>
      <c r="J4" s="575"/>
      <c r="K4" s="575"/>
      <c r="L4" s="535"/>
      <c r="M4" s="535"/>
      <c r="N4" s="535"/>
      <c r="U4" s="222"/>
      <c r="V4" s="222"/>
      <c r="W4" s="222"/>
    </row>
    <row r="5" spans="1:197" ht="12" customHeight="1">
      <c r="A5" s="560" t="s">
        <v>22</v>
      </c>
      <c r="B5" s="562" t="s">
        <v>195</v>
      </c>
      <c r="C5" s="533" t="s">
        <v>0</v>
      </c>
      <c r="D5" s="533" t="s">
        <v>23</v>
      </c>
      <c r="E5" s="533" t="s">
        <v>38</v>
      </c>
      <c r="F5" s="533" t="s">
        <v>24</v>
      </c>
      <c r="G5" s="554" t="s">
        <v>25</v>
      </c>
      <c r="H5" s="510"/>
      <c r="I5" s="567"/>
      <c r="J5" s="510"/>
      <c r="K5" s="510"/>
      <c r="L5" s="567"/>
      <c r="M5" s="510"/>
      <c r="N5" s="510"/>
      <c r="O5" s="567"/>
      <c r="P5" s="510"/>
      <c r="Q5" s="510"/>
      <c r="R5" s="567"/>
      <c r="S5" s="510"/>
      <c r="T5" s="510"/>
      <c r="U5" s="568"/>
      <c r="V5" s="569"/>
      <c r="W5" s="569"/>
      <c r="X5" s="535"/>
      <c r="Y5" s="535"/>
      <c r="Z5" s="535"/>
      <c r="AA5" s="535"/>
      <c r="AB5" s="535"/>
      <c r="AC5" s="535"/>
      <c r="AD5" s="535"/>
      <c r="AE5" s="535"/>
      <c r="AF5" s="535"/>
      <c r="AG5" s="535"/>
      <c r="AH5" s="535"/>
      <c r="AI5" s="535"/>
      <c r="AJ5" s="535"/>
      <c r="AK5" s="535"/>
      <c r="AL5" s="535"/>
      <c r="AM5" s="535"/>
      <c r="AN5" s="535"/>
      <c r="AO5" s="535"/>
      <c r="AP5" s="535"/>
      <c r="AQ5" s="535"/>
      <c r="AR5" s="535"/>
      <c r="AS5" s="535"/>
      <c r="AT5" s="535"/>
      <c r="AU5" s="535"/>
      <c r="AV5" s="535"/>
      <c r="AW5" s="535"/>
      <c r="AX5" s="535"/>
      <c r="AY5" s="535"/>
      <c r="AZ5" s="535"/>
      <c r="BA5" s="535"/>
      <c r="BB5" s="535"/>
      <c r="BC5" s="535"/>
      <c r="BD5" s="535"/>
      <c r="BE5" s="535"/>
      <c r="BF5" s="535"/>
      <c r="BG5" s="535"/>
      <c r="BH5" s="535"/>
      <c r="BI5" s="535"/>
      <c r="BJ5" s="535"/>
      <c r="BK5" s="535"/>
      <c r="BL5" s="535"/>
      <c r="BM5" s="535"/>
      <c r="BN5" s="535"/>
      <c r="BO5" s="535"/>
      <c r="BP5" s="535"/>
      <c r="BQ5" s="535"/>
      <c r="BR5" s="535"/>
      <c r="BS5" s="535"/>
      <c r="BT5" s="535"/>
      <c r="BU5" s="535"/>
      <c r="BV5" s="535"/>
      <c r="BW5" s="535"/>
      <c r="BX5" s="535"/>
      <c r="BY5" s="535"/>
      <c r="BZ5" s="535"/>
      <c r="CA5" s="535"/>
      <c r="CB5" s="535"/>
      <c r="CC5" s="535"/>
      <c r="CD5" s="535"/>
      <c r="CE5" s="535"/>
      <c r="CF5" s="535"/>
      <c r="CG5" s="535"/>
      <c r="CH5" s="535"/>
      <c r="CI5" s="535"/>
      <c r="CJ5" s="535"/>
      <c r="CK5" s="535"/>
      <c r="CL5" s="535"/>
      <c r="CM5" s="535"/>
      <c r="CN5" s="535"/>
      <c r="CO5" s="535"/>
      <c r="CP5" s="535"/>
      <c r="CQ5" s="535"/>
      <c r="CR5" s="535"/>
      <c r="CS5" s="535"/>
      <c r="CT5" s="535"/>
      <c r="CU5" s="535"/>
      <c r="CV5" s="535"/>
      <c r="CW5" s="535"/>
      <c r="CX5" s="535"/>
      <c r="CY5" s="535"/>
      <c r="CZ5" s="535"/>
      <c r="DA5" s="535"/>
      <c r="DB5" s="535"/>
      <c r="DC5" s="535"/>
      <c r="DD5" s="535"/>
      <c r="DE5" s="535"/>
      <c r="DF5" s="535"/>
      <c r="DG5" s="535"/>
      <c r="DH5" s="535"/>
      <c r="DI5" s="535"/>
      <c r="DJ5" s="535"/>
      <c r="DK5" s="535"/>
      <c r="DL5" s="535"/>
      <c r="DM5" s="535"/>
      <c r="DN5" s="535"/>
      <c r="DO5" s="535"/>
      <c r="DP5" s="535"/>
      <c r="DQ5" s="535"/>
      <c r="DR5" s="535"/>
      <c r="DS5" s="535"/>
      <c r="DT5" s="535"/>
      <c r="DU5" s="535"/>
      <c r="DV5" s="535"/>
      <c r="DW5" s="535"/>
      <c r="DX5" s="535"/>
      <c r="DY5" s="535"/>
      <c r="DZ5" s="535"/>
      <c r="EA5" s="535"/>
      <c r="EB5" s="535"/>
      <c r="EC5" s="535"/>
      <c r="ED5" s="535"/>
      <c r="EE5" s="535"/>
      <c r="EF5" s="535"/>
      <c r="EG5" s="535"/>
      <c r="EH5" s="535"/>
      <c r="EI5" s="535"/>
      <c r="EJ5" s="535"/>
      <c r="EK5" s="535"/>
      <c r="EL5" s="535"/>
      <c r="EM5" s="535"/>
      <c r="EN5" s="535"/>
      <c r="EO5" s="535"/>
      <c r="EP5" s="535"/>
      <c r="EQ5" s="535"/>
      <c r="ER5" s="535"/>
      <c r="ES5" s="535"/>
      <c r="ET5" s="535"/>
      <c r="EU5" s="535"/>
      <c r="EV5" s="535"/>
      <c r="EW5" s="535"/>
      <c r="EX5" s="535"/>
      <c r="EY5" s="535"/>
      <c r="EZ5" s="535"/>
      <c r="FA5" s="535"/>
      <c r="FB5" s="535"/>
      <c r="FC5" s="535"/>
      <c r="FD5" s="535"/>
      <c r="FE5" s="535"/>
      <c r="FF5" s="535"/>
      <c r="FG5" s="535"/>
      <c r="FH5" s="535"/>
      <c r="FI5" s="535"/>
      <c r="FJ5" s="535"/>
      <c r="FK5" s="535"/>
      <c r="FL5" s="535"/>
      <c r="FM5" s="535"/>
      <c r="FN5" s="535"/>
      <c r="FO5" s="535"/>
      <c r="FP5" s="535"/>
      <c r="FQ5" s="535"/>
      <c r="FR5" s="535"/>
      <c r="FS5" s="535"/>
      <c r="FT5" s="535"/>
      <c r="FU5" s="535"/>
      <c r="FV5" s="535"/>
      <c r="FW5" s="535"/>
      <c r="FX5" s="535"/>
      <c r="FY5" s="535"/>
      <c r="FZ5" s="535"/>
      <c r="GA5" s="535"/>
      <c r="GB5" s="535"/>
      <c r="GC5" s="535"/>
      <c r="GD5" s="535"/>
      <c r="GE5" s="535"/>
      <c r="GF5" s="535"/>
      <c r="GG5" s="535"/>
      <c r="GH5" s="535"/>
      <c r="GI5" s="535"/>
      <c r="GJ5" s="535"/>
      <c r="GK5" s="535"/>
      <c r="GL5" s="535"/>
      <c r="GM5" s="535"/>
      <c r="GN5" s="535"/>
      <c r="GO5" s="535"/>
    </row>
    <row r="6" spans="1:197" ht="33" customHeight="1" thickBot="1">
      <c r="A6" s="561"/>
      <c r="B6" s="563"/>
      <c r="C6" s="564"/>
      <c r="D6" s="564"/>
      <c r="E6" s="564"/>
      <c r="F6" s="564"/>
      <c r="G6" s="555"/>
      <c r="H6" s="510"/>
      <c r="I6" s="567"/>
      <c r="J6" s="510"/>
      <c r="K6" s="510"/>
      <c r="L6" s="567"/>
      <c r="M6" s="510"/>
      <c r="N6" s="510"/>
      <c r="O6" s="567"/>
      <c r="P6" s="510"/>
      <c r="Q6" s="510"/>
      <c r="R6" s="567"/>
      <c r="S6" s="510"/>
      <c r="T6" s="510"/>
      <c r="U6" s="568"/>
      <c r="V6" s="569"/>
      <c r="W6" s="569"/>
      <c r="X6" s="535"/>
      <c r="Y6" s="535"/>
      <c r="Z6" s="535"/>
      <c r="AA6" s="535"/>
      <c r="AB6" s="535"/>
      <c r="AC6" s="535"/>
      <c r="AD6" s="535"/>
      <c r="AE6" s="535"/>
      <c r="AF6" s="535"/>
      <c r="AG6" s="535"/>
      <c r="AH6" s="535"/>
      <c r="AI6" s="535"/>
      <c r="AJ6" s="535"/>
      <c r="AK6" s="535"/>
      <c r="AL6" s="535"/>
      <c r="AM6" s="535"/>
      <c r="AN6" s="535"/>
      <c r="AO6" s="535"/>
      <c r="AP6" s="535"/>
      <c r="AQ6" s="535"/>
      <c r="AR6" s="535"/>
      <c r="AS6" s="535"/>
      <c r="AT6" s="535"/>
      <c r="AU6" s="535"/>
      <c r="AV6" s="535"/>
      <c r="AW6" s="535"/>
      <c r="AX6" s="535"/>
      <c r="AY6" s="535"/>
      <c r="AZ6" s="535"/>
      <c r="BA6" s="535"/>
      <c r="BB6" s="535"/>
      <c r="BC6" s="535"/>
      <c r="BD6" s="535"/>
      <c r="BE6" s="535"/>
      <c r="BF6" s="535"/>
      <c r="BG6" s="535"/>
      <c r="BH6" s="535"/>
      <c r="BI6" s="535"/>
      <c r="BJ6" s="535"/>
      <c r="BK6" s="535"/>
      <c r="BL6" s="535"/>
      <c r="BM6" s="535"/>
      <c r="BN6" s="535"/>
      <c r="BO6" s="535"/>
      <c r="BP6" s="535"/>
      <c r="BQ6" s="535"/>
      <c r="BR6" s="535"/>
      <c r="BS6" s="535"/>
      <c r="BT6" s="535"/>
      <c r="BU6" s="535"/>
      <c r="BV6" s="535"/>
      <c r="BW6" s="535"/>
      <c r="BX6" s="535"/>
      <c r="BY6" s="535"/>
      <c r="BZ6" s="535"/>
      <c r="CA6" s="535"/>
      <c r="CB6" s="535"/>
      <c r="CC6" s="535"/>
      <c r="CD6" s="535"/>
      <c r="CE6" s="535"/>
      <c r="CF6" s="535"/>
      <c r="CG6" s="535"/>
      <c r="CH6" s="535"/>
      <c r="CI6" s="535"/>
      <c r="CJ6" s="535"/>
      <c r="CK6" s="535"/>
      <c r="CL6" s="535"/>
      <c r="CM6" s="535"/>
      <c r="CN6" s="535"/>
      <c r="CO6" s="535"/>
      <c r="CP6" s="535"/>
      <c r="CQ6" s="535"/>
      <c r="CR6" s="535"/>
      <c r="CS6" s="535"/>
      <c r="CT6" s="535"/>
      <c r="CU6" s="535"/>
      <c r="CV6" s="535"/>
      <c r="CW6" s="535"/>
      <c r="CX6" s="535"/>
      <c r="CY6" s="535"/>
      <c r="CZ6" s="535"/>
      <c r="DA6" s="535"/>
      <c r="DB6" s="535"/>
      <c r="DC6" s="535"/>
      <c r="DD6" s="535"/>
      <c r="DE6" s="535"/>
      <c r="DF6" s="535"/>
      <c r="DG6" s="535"/>
      <c r="DH6" s="535"/>
      <c r="DI6" s="535"/>
      <c r="DJ6" s="535"/>
      <c r="DK6" s="535"/>
      <c r="DL6" s="535"/>
      <c r="DM6" s="535"/>
      <c r="DN6" s="535"/>
      <c r="DO6" s="535"/>
      <c r="DP6" s="535"/>
      <c r="DQ6" s="535"/>
      <c r="DR6" s="535"/>
      <c r="DS6" s="535"/>
      <c r="DT6" s="535"/>
      <c r="DU6" s="535"/>
      <c r="DV6" s="535"/>
      <c r="DW6" s="535"/>
      <c r="DX6" s="535"/>
      <c r="DY6" s="535"/>
      <c r="DZ6" s="535"/>
      <c r="EA6" s="535"/>
      <c r="EB6" s="535"/>
      <c r="EC6" s="535"/>
      <c r="ED6" s="535"/>
      <c r="EE6" s="535"/>
      <c r="EF6" s="535"/>
      <c r="EG6" s="535"/>
      <c r="EH6" s="535"/>
      <c r="EI6" s="535"/>
      <c r="EJ6" s="535"/>
      <c r="EK6" s="535"/>
      <c r="EL6" s="535"/>
      <c r="EM6" s="535"/>
      <c r="EN6" s="535"/>
      <c r="EO6" s="535"/>
      <c r="EP6" s="535"/>
      <c r="EQ6" s="535"/>
      <c r="ER6" s="535"/>
      <c r="ES6" s="535"/>
      <c r="ET6" s="535"/>
      <c r="EU6" s="535"/>
      <c r="EV6" s="535"/>
      <c r="EW6" s="535"/>
      <c r="EX6" s="535"/>
      <c r="EY6" s="535"/>
      <c r="EZ6" s="535"/>
      <c r="FA6" s="535"/>
      <c r="FB6" s="535"/>
      <c r="FC6" s="535"/>
      <c r="FD6" s="535"/>
      <c r="FE6" s="535"/>
      <c r="FF6" s="535"/>
      <c r="FG6" s="535"/>
      <c r="FH6" s="535"/>
      <c r="FI6" s="535"/>
      <c r="FJ6" s="535"/>
      <c r="FK6" s="535"/>
      <c r="FL6" s="535"/>
      <c r="FM6" s="535"/>
      <c r="FN6" s="535"/>
      <c r="FO6" s="535"/>
      <c r="FP6" s="535"/>
      <c r="FQ6" s="535"/>
      <c r="FR6" s="535"/>
      <c r="FS6" s="535"/>
      <c r="FT6" s="535"/>
      <c r="FU6" s="535"/>
      <c r="FV6" s="535"/>
      <c r="FW6" s="535"/>
      <c r="FX6" s="535"/>
      <c r="FY6" s="535"/>
      <c r="FZ6" s="535"/>
      <c r="GA6" s="535"/>
      <c r="GB6" s="535"/>
      <c r="GC6" s="535"/>
      <c r="GD6" s="535"/>
      <c r="GE6" s="535"/>
      <c r="GF6" s="535"/>
      <c r="GG6" s="535"/>
      <c r="GH6" s="535"/>
      <c r="GI6" s="535"/>
      <c r="GJ6" s="535"/>
      <c r="GK6" s="535"/>
      <c r="GL6" s="535"/>
      <c r="GM6" s="535"/>
      <c r="GN6" s="535"/>
      <c r="GO6" s="535"/>
    </row>
    <row r="7" spans="1:197" ht="48.75" customHeight="1">
      <c r="A7" s="127" t="s">
        <v>216</v>
      </c>
      <c r="B7" s="556">
        <v>4270</v>
      </c>
      <c r="C7" s="169" t="s">
        <v>290</v>
      </c>
      <c r="D7" s="169" t="s">
        <v>17</v>
      </c>
      <c r="E7" s="313">
        <v>80</v>
      </c>
      <c r="F7" s="314"/>
      <c r="G7" s="315"/>
      <c r="H7" s="178"/>
      <c r="I7" s="113"/>
      <c r="J7" s="113"/>
      <c r="K7" s="113"/>
      <c r="L7" s="108"/>
      <c r="U7" s="224"/>
      <c r="V7" s="225"/>
      <c r="W7" s="225"/>
    </row>
    <row r="8" spans="1:197" ht="54" customHeight="1">
      <c r="A8" s="146" t="s">
        <v>217</v>
      </c>
      <c r="B8" s="557"/>
      <c r="C8" s="159" t="s">
        <v>88</v>
      </c>
      <c r="D8" s="159" t="s">
        <v>17</v>
      </c>
      <c r="E8" s="313">
        <v>10</v>
      </c>
      <c r="F8" s="314"/>
      <c r="G8" s="315"/>
      <c r="H8" s="178"/>
      <c r="I8" s="113"/>
      <c r="J8" s="113"/>
      <c r="K8" s="113"/>
      <c r="L8" s="108"/>
      <c r="U8" s="224"/>
      <c r="V8" s="225"/>
      <c r="W8" s="225"/>
    </row>
    <row r="9" spans="1:197" ht="92.25" customHeight="1">
      <c r="A9" s="146" t="s">
        <v>218</v>
      </c>
      <c r="B9" s="557"/>
      <c r="C9" s="159" t="s">
        <v>89</v>
      </c>
      <c r="D9" s="159" t="s">
        <v>17</v>
      </c>
      <c r="E9" s="313">
        <v>40</v>
      </c>
      <c r="F9" s="314"/>
      <c r="G9" s="315"/>
      <c r="H9" s="178"/>
      <c r="I9" s="113"/>
      <c r="J9" s="113"/>
      <c r="K9" s="113"/>
      <c r="L9" s="117"/>
      <c r="R9" s="202"/>
      <c r="S9" s="202"/>
      <c r="T9" s="202"/>
      <c r="U9" s="224"/>
      <c r="V9" s="224"/>
      <c r="W9" s="225"/>
    </row>
    <row r="10" spans="1:197" ht="62.25" customHeight="1">
      <c r="A10" s="146" t="s">
        <v>219</v>
      </c>
      <c r="B10" s="557"/>
      <c r="C10" s="159" t="s">
        <v>291</v>
      </c>
      <c r="D10" s="159" t="s">
        <v>17</v>
      </c>
      <c r="E10" s="313">
        <v>1</v>
      </c>
      <c r="F10" s="314"/>
      <c r="G10" s="315"/>
      <c r="H10" s="178"/>
      <c r="I10" s="113"/>
      <c r="J10" s="113"/>
      <c r="K10" s="113"/>
      <c r="L10" s="108"/>
      <c r="O10" s="227"/>
      <c r="P10" s="227"/>
      <c r="Q10" s="227"/>
      <c r="R10" s="227"/>
      <c r="S10" s="227"/>
      <c r="T10" s="227"/>
    </row>
    <row r="11" spans="1:197" ht="52.5" customHeight="1">
      <c r="A11" s="146" t="s">
        <v>220</v>
      </c>
      <c r="B11" s="557"/>
      <c r="C11" s="120" t="s">
        <v>148</v>
      </c>
      <c r="D11" s="142" t="s">
        <v>21</v>
      </c>
      <c r="E11" s="313">
        <v>1</v>
      </c>
      <c r="F11" s="314"/>
      <c r="G11" s="315"/>
      <c r="H11" s="178"/>
      <c r="I11" s="113"/>
      <c r="J11" s="113"/>
      <c r="K11" s="113"/>
      <c r="L11" s="108"/>
    </row>
    <row r="12" spans="1:197" ht="52.5" customHeight="1">
      <c r="A12" s="146" t="s">
        <v>221</v>
      </c>
      <c r="B12" s="557"/>
      <c r="C12" s="120" t="s">
        <v>292</v>
      </c>
      <c r="D12" s="142" t="s">
        <v>21</v>
      </c>
      <c r="E12" s="313">
        <v>1</v>
      </c>
      <c r="F12" s="314"/>
      <c r="G12" s="315"/>
      <c r="H12" s="178"/>
      <c r="I12" s="113"/>
      <c r="J12" s="113"/>
      <c r="K12" s="113"/>
      <c r="L12" s="108"/>
    </row>
    <row r="13" spans="1:197" ht="63.75" customHeight="1">
      <c r="A13" s="146" t="s">
        <v>222</v>
      </c>
      <c r="B13" s="557"/>
      <c r="C13" s="120" t="s">
        <v>293</v>
      </c>
      <c r="D13" s="142" t="s">
        <v>21</v>
      </c>
      <c r="E13" s="313">
        <v>1</v>
      </c>
      <c r="F13" s="314"/>
      <c r="G13" s="315"/>
      <c r="H13" s="178"/>
      <c r="I13" s="113"/>
      <c r="J13" s="113"/>
      <c r="K13" s="113"/>
      <c r="L13" s="108"/>
    </row>
    <row r="14" spans="1:197" ht="72.75" customHeight="1">
      <c r="A14" s="146" t="s">
        <v>223</v>
      </c>
      <c r="B14" s="557"/>
      <c r="C14" s="159" t="s">
        <v>294</v>
      </c>
      <c r="D14" s="159" t="s">
        <v>17</v>
      </c>
      <c r="E14" s="313">
        <v>100</v>
      </c>
      <c r="F14" s="314"/>
      <c r="G14" s="315"/>
      <c r="H14" s="178"/>
      <c r="I14" s="113"/>
      <c r="J14" s="113"/>
      <c r="K14" s="113"/>
      <c r="L14" s="108"/>
    </row>
    <row r="15" spans="1:197" ht="51" customHeight="1">
      <c r="A15" s="146" t="s">
        <v>224</v>
      </c>
      <c r="B15" s="557"/>
      <c r="C15" s="229" t="s">
        <v>295</v>
      </c>
      <c r="D15" s="159" t="s">
        <v>90</v>
      </c>
      <c r="E15" s="313">
        <v>1</v>
      </c>
      <c r="F15" s="314"/>
      <c r="G15" s="315"/>
      <c r="H15" s="178"/>
      <c r="I15" s="113"/>
      <c r="J15" s="113"/>
      <c r="K15" s="113"/>
      <c r="L15" s="108"/>
      <c r="O15" s="227"/>
      <c r="P15" s="227"/>
      <c r="Q15" s="227"/>
      <c r="R15" s="227"/>
      <c r="S15" s="227"/>
      <c r="T15" s="227"/>
    </row>
    <row r="16" spans="1:197" ht="51" customHeight="1">
      <c r="A16" s="146" t="s">
        <v>225</v>
      </c>
      <c r="B16" s="557"/>
      <c r="C16" s="229" t="s">
        <v>296</v>
      </c>
      <c r="D16" s="159" t="s">
        <v>90</v>
      </c>
      <c r="E16" s="313">
        <v>1</v>
      </c>
      <c r="F16" s="314"/>
      <c r="G16" s="315"/>
      <c r="H16" s="178"/>
      <c r="I16" s="113"/>
      <c r="J16" s="113"/>
      <c r="K16" s="113"/>
      <c r="L16" s="108"/>
    </row>
    <row r="17" spans="1:20" ht="51" customHeight="1">
      <c r="A17" s="146" t="s">
        <v>297</v>
      </c>
      <c r="B17" s="557"/>
      <c r="C17" s="229" t="s">
        <v>298</v>
      </c>
      <c r="D17" s="159" t="s">
        <v>90</v>
      </c>
      <c r="E17" s="313">
        <v>1</v>
      </c>
      <c r="F17" s="314"/>
      <c r="G17" s="315"/>
      <c r="H17" s="178"/>
      <c r="I17" s="113"/>
      <c r="J17" s="113"/>
      <c r="K17" s="113"/>
      <c r="L17" s="108"/>
    </row>
    <row r="18" spans="1:20" ht="62.25" customHeight="1">
      <c r="A18" s="146" t="s">
        <v>299</v>
      </c>
      <c r="B18" s="557"/>
      <c r="C18" s="229" t="s">
        <v>300</v>
      </c>
      <c r="D18" s="159" t="s">
        <v>90</v>
      </c>
      <c r="E18" s="313">
        <v>1</v>
      </c>
      <c r="F18" s="314"/>
      <c r="G18" s="315"/>
      <c r="H18" s="178"/>
      <c r="I18" s="113"/>
      <c r="J18" s="113"/>
      <c r="K18" s="113"/>
      <c r="L18" s="108"/>
      <c r="O18" s="227"/>
      <c r="P18" s="227"/>
      <c r="Q18" s="227"/>
      <c r="R18" s="227"/>
      <c r="S18" s="227"/>
      <c r="T18" s="227"/>
    </row>
    <row r="19" spans="1:20" ht="52.5" customHeight="1">
      <c r="A19" s="146" t="s">
        <v>301</v>
      </c>
      <c r="B19" s="557"/>
      <c r="C19" s="229" t="s">
        <v>302</v>
      </c>
      <c r="D19" s="159" t="s">
        <v>90</v>
      </c>
      <c r="E19" s="313">
        <v>1</v>
      </c>
      <c r="F19" s="314"/>
      <c r="G19" s="315"/>
      <c r="H19" s="178"/>
      <c r="I19" s="113"/>
      <c r="J19" s="178"/>
      <c r="K19" s="178"/>
      <c r="L19" s="108"/>
    </row>
    <row r="20" spans="1:20" ht="44.25" customHeight="1">
      <c r="A20" s="146" t="s">
        <v>303</v>
      </c>
      <c r="B20" s="557"/>
      <c r="C20" s="229" t="s">
        <v>304</v>
      </c>
      <c r="D20" s="159" t="s">
        <v>90</v>
      </c>
      <c r="E20" s="313">
        <v>1</v>
      </c>
      <c r="F20" s="314"/>
      <c r="G20" s="315"/>
      <c r="H20" s="178"/>
      <c r="I20" s="113"/>
      <c r="J20" s="113"/>
      <c r="K20" s="113"/>
      <c r="L20" s="108"/>
    </row>
    <row r="21" spans="1:20" ht="33.75" customHeight="1">
      <c r="A21" s="146" t="s">
        <v>305</v>
      </c>
      <c r="B21" s="557"/>
      <c r="C21" s="229" t="s">
        <v>306</v>
      </c>
      <c r="D21" s="159" t="s">
        <v>90</v>
      </c>
      <c r="E21" s="313">
        <v>1</v>
      </c>
      <c r="F21" s="314"/>
      <c r="G21" s="315"/>
      <c r="H21" s="178"/>
      <c r="I21" s="113"/>
      <c r="J21" s="113"/>
      <c r="K21" s="113"/>
      <c r="L21" s="108"/>
    </row>
    <row r="22" spans="1:20" ht="33.75" customHeight="1">
      <c r="A22" s="146" t="s">
        <v>307</v>
      </c>
      <c r="B22" s="557"/>
      <c r="C22" s="229" t="s">
        <v>308</v>
      </c>
      <c r="D22" s="159" t="s">
        <v>3</v>
      </c>
      <c r="E22" s="313">
        <v>1</v>
      </c>
      <c r="F22" s="314"/>
      <c r="G22" s="315"/>
      <c r="H22" s="178"/>
      <c r="I22" s="113"/>
      <c r="J22" s="113"/>
      <c r="K22" s="113"/>
      <c r="L22" s="108"/>
    </row>
    <row r="23" spans="1:20" ht="54.75" customHeight="1">
      <c r="A23" s="146" t="s">
        <v>309</v>
      </c>
      <c r="B23" s="557"/>
      <c r="C23" s="229" t="s">
        <v>310</v>
      </c>
      <c r="D23" s="159" t="s">
        <v>90</v>
      </c>
      <c r="E23" s="313">
        <v>1</v>
      </c>
      <c r="F23" s="314"/>
      <c r="G23" s="315"/>
      <c r="H23" s="178"/>
      <c r="I23" s="113"/>
      <c r="J23" s="113"/>
      <c r="K23" s="113"/>
      <c r="L23" s="108"/>
    </row>
    <row r="24" spans="1:20" ht="54.75" customHeight="1" thickBot="1">
      <c r="A24" s="230" t="s">
        <v>311</v>
      </c>
      <c r="B24" s="133"/>
      <c r="C24" s="231" t="s">
        <v>312</v>
      </c>
      <c r="D24" s="163" t="s">
        <v>90</v>
      </c>
      <c r="E24" s="313">
        <v>1</v>
      </c>
      <c r="F24" s="314"/>
      <c r="G24" s="315"/>
      <c r="H24" s="113"/>
      <c r="I24" s="113"/>
      <c r="J24" s="113"/>
      <c r="K24" s="113"/>
      <c r="L24" s="108"/>
    </row>
    <row r="25" spans="1:20" s="1" customFormat="1" ht="15.75">
      <c r="A25" s="57" t="s">
        <v>27</v>
      </c>
      <c r="B25" s="234"/>
      <c r="C25" s="559" t="s">
        <v>98</v>
      </c>
      <c r="D25" s="559"/>
      <c r="E25" s="559"/>
      <c r="F25" s="559"/>
      <c r="G25" s="17"/>
      <c r="J25" s="114"/>
      <c r="K25" s="114"/>
      <c r="L25" s="83"/>
      <c r="M25" s="83"/>
      <c r="N25" s="114"/>
      <c r="Q25" s="114"/>
      <c r="T25" s="114"/>
    </row>
    <row r="26" spans="1:20" s="1" customFormat="1" ht="15.75">
      <c r="A26" s="58" t="s">
        <v>35</v>
      </c>
      <c r="B26" s="218"/>
      <c r="C26" s="528" t="s">
        <v>187</v>
      </c>
      <c r="D26" s="528"/>
      <c r="E26" s="528"/>
      <c r="F26" s="528"/>
      <c r="G26" s="42"/>
      <c r="J26" s="114"/>
      <c r="K26" s="114"/>
      <c r="L26" s="83"/>
      <c r="M26" s="83"/>
      <c r="N26" s="114"/>
      <c r="Q26" s="114"/>
      <c r="T26" s="114"/>
    </row>
    <row r="27" spans="1:20" ht="16.5" thickBot="1">
      <c r="A27" s="59" t="s">
        <v>36</v>
      </c>
      <c r="B27" s="219"/>
      <c r="C27" s="529" t="s">
        <v>209</v>
      </c>
      <c r="D27" s="529"/>
      <c r="E27" s="529"/>
      <c r="F27" s="529"/>
      <c r="G27" s="60"/>
      <c r="H27" s="235"/>
      <c r="I27"/>
      <c r="J27" s="88"/>
      <c r="K27" s="88"/>
      <c r="M27" s="83"/>
      <c r="N27" s="88"/>
      <c r="Q27" s="88"/>
      <c r="T27" s="88"/>
    </row>
    <row r="28" spans="1:20" ht="15.75">
      <c r="A28" s="86"/>
      <c r="B28" s="86"/>
      <c r="C28" s="87"/>
      <c r="D28" s="87"/>
      <c r="E28" s="87"/>
      <c r="F28" s="87"/>
      <c r="G28" s="88"/>
      <c r="H28" s="88"/>
      <c r="I28"/>
      <c r="J28" s="88"/>
      <c r="K28" s="88"/>
      <c r="M28" s="83"/>
    </row>
    <row r="29" spans="1:20" ht="64.5" customHeight="1">
      <c r="A29" s="495" t="s">
        <v>410</v>
      </c>
      <c r="B29" s="496"/>
      <c r="C29" s="496"/>
      <c r="D29" s="496"/>
      <c r="E29" s="496"/>
      <c r="F29" s="496"/>
      <c r="G29" s="497"/>
      <c r="H29" s="302"/>
      <c r="I29"/>
      <c r="J29" s="88"/>
      <c r="K29" s="88"/>
      <c r="M29" s="83"/>
    </row>
    <row r="30" spans="1:20" ht="59.25" customHeight="1" thickBot="1">
      <c r="A30" s="565" t="s">
        <v>313</v>
      </c>
      <c r="B30" s="566"/>
      <c r="C30" s="566"/>
      <c r="D30" s="566"/>
      <c r="E30" s="566"/>
      <c r="F30" s="566"/>
      <c r="G30" s="566"/>
      <c r="H30"/>
      <c r="I30"/>
      <c r="J30" s="88"/>
      <c r="K30" s="88"/>
      <c r="M30" s="83"/>
    </row>
    <row r="31" spans="1:20" ht="15.75">
      <c r="A31" s="560" t="s">
        <v>22</v>
      </c>
      <c r="B31" s="562" t="s">
        <v>195</v>
      </c>
      <c r="C31" s="533" t="s">
        <v>0</v>
      </c>
      <c r="D31" s="533" t="s">
        <v>23</v>
      </c>
      <c r="E31" s="533" t="s">
        <v>38</v>
      </c>
      <c r="F31" s="533" t="s">
        <v>24</v>
      </c>
      <c r="G31" s="554" t="s">
        <v>25</v>
      </c>
      <c r="H31"/>
      <c r="I31"/>
      <c r="J31" s="88"/>
      <c r="K31" s="88"/>
      <c r="M31" s="83"/>
    </row>
    <row r="32" spans="1:20" ht="16.5" thickBot="1">
      <c r="A32" s="561"/>
      <c r="B32" s="563"/>
      <c r="C32" s="564"/>
      <c r="D32" s="564"/>
      <c r="E32" s="564"/>
      <c r="F32" s="564"/>
      <c r="G32" s="555"/>
      <c r="H32"/>
      <c r="I32"/>
      <c r="J32" s="88"/>
      <c r="K32" s="88"/>
      <c r="M32" s="83"/>
    </row>
    <row r="33" spans="1:13" ht="45">
      <c r="A33" s="127" t="s">
        <v>216</v>
      </c>
      <c r="B33" s="556">
        <v>4270</v>
      </c>
      <c r="C33" s="169" t="s">
        <v>290</v>
      </c>
      <c r="D33" s="169" t="s">
        <v>17</v>
      </c>
      <c r="E33" s="313">
        <v>80</v>
      </c>
      <c r="F33" s="223"/>
      <c r="G33" s="128"/>
      <c r="H33"/>
      <c r="I33"/>
      <c r="J33" s="88"/>
      <c r="K33" s="88"/>
      <c r="M33" s="83"/>
    </row>
    <row r="34" spans="1:13" ht="30">
      <c r="A34" s="146" t="s">
        <v>217</v>
      </c>
      <c r="B34" s="557"/>
      <c r="C34" s="159" t="s">
        <v>88</v>
      </c>
      <c r="D34" s="159" t="s">
        <v>17</v>
      </c>
      <c r="E34" s="313">
        <v>10</v>
      </c>
      <c r="F34" s="226"/>
      <c r="G34" s="129"/>
      <c r="H34"/>
      <c r="I34"/>
      <c r="J34" s="88"/>
      <c r="K34" s="88"/>
      <c r="M34" s="83"/>
    </row>
    <row r="35" spans="1:13" ht="75">
      <c r="A35" s="146" t="s">
        <v>218</v>
      </c>
      <c r="B35" s="557"/>
      <c r="C35" s="159" t="s">
        <v>89</v>
      </c>
      <c r="D35" s="159" t="s">
        <v>17</v>
      </c>
      <c r="E35" s="313">
        <v>40</v>
      </c>
      <c r="F35" s="226"/>
      <c r="G35" s="129"/>
      <c r="H35"/>
      <c r="I35"/>
      <c r="J35" s="88"/>
      <c r="K35" s="88"/>
      <c r="M35" s="83"/>
    </row>
    <row r="36" spans="1:13" ht="45">
      <c r="A36" s="146" t="s">
        <v>219</v>
      </c>
      <c r="B36" s="557"/>
      <c r="C36" s="159" t="s">
        <v>291</v>
      </c>
      <c r="D36" s="159" t="s">
        <v>17</v>
      </c>
      <c r="E36" s="313">
        <v>1</v>
      </c>
      <c r="F36" s="226"/>
      <c r="G36" s="129"/>
      <c r="H36"/>
      <c r="I36"/>
      <c r="J36" s="88"/>
      <c r="K36" s="88"/>
      <c r="M36" s="83"/>
    </row>
    <row r="37" spans="1:13" ht="30">
      <c r="A37" s="146" t="s">
        <v>220</v>
      </c>
      <c r="B37" s="557"/>
      <c r="C37" s="120" t="s">
        <v>148</v>
      </c>
      <c r="D37" s="142" t="s">
        <v>21</v>
      </c>
      <c r="E37" s="313">
        <v>1</v>
      </c>
      <c r="F37" s="226"/>
      <c r="G37" s="129"/>
      <c r="H37"/>
      <c r="I37"/>
      <c r="J37" s="88"/>
      <c r="K37" s="88"/>
      <c r="M37" s="83"/>
    </row>
    <row r="38" spans="1:13" ht="45">
      <c r="A38" s="146" t="s">
        <v>221</v>
      </c>
      <c r="B38" s="557"/>
      <c r="C38" s="120" t="s">
        <v>292</v>
      </c>
      <c r="D38" s="142" t="s">
        <v>21</v>
      </c>
      <c r="E38" s="313">
        <v>1</v>
      </c>
      <c r="F38" s="226"/>
      <c r="G38" s="129"/>
      <c r="H38"/>
      <c r="I38"/>
      <c r="J38" s="88"/>
      <c r="K38" s="88"/>
      <c r="M38" s="83"/>
    </row>
    <row r="39" spans="1:13" ht="45">
      <c r="A39" s="146" t="s">
        <v>222</v>
      </c>
      <c r="B39" s="557"/>
      <c r="C39" s="120" t="s">
        <v>293</v>
      </c>
      <c r="D39" s="142" t="s">
        <v>21</v>
      </c>
      <c r="E39" s="313">
        <v>1</v>
      </c>
      <c r="F39" s="226"/>
      <c r="G39" s="129"/>
      <c r="H39"/>
      <c r="I39"/>
      <c r="J39" s="88"/>
      <c r="K39" s="88"/>
      <c r="M39" s="83"/>
    </row>
    <row r="40" spans="1:13" ht="75">
      <c r="A40" s="146" t="s">
        <v>223</v>
      </c>
      <c r="B40" s="557"/>
      <c r="C40" s="159" t="s">
        <v>294</v>
      </c>
      <c r="D40" s="159" t="s">
        <v>17</v>
      </c>
      <c r="E40" s="313">
        <v>100</v>
      </c>
      <c r="F40" s="228"/>
      <c r="G40" s="129"/>
      <c r="H40"/>
      <c r="I40"/>
      <c r="J40" s="88"/>
      <c r="K40" s="88"/>
      <c r="M40" s="83"/>
    </row>
    <row r="41" spans="1:13" ht="45">
      <c r="A41" s="146" t="s">
        <v>224</v>
      </c>
      <c r="B41" s="557"/>
      <c r="C41" s="229" t="s">
        <v>295</v>
      </c>
      <c r="D41" s="159" t="s">
        <v>90</v>
      </c>
      <c r="E41" s="313">
        <v>1</v>
      </c>
      <c r="F41" s="228"/>
      <c r="G41" s="129"/>
      <c r="H41"/>
      <c r="I41"/>
      <c r="J41" s="88"/>
      <c r="K41" s="88"/>
      <c r="M41" s="83"/>
    </row>
    <row r="42" spans="1:13" ht="45">
      <c r="A42" s="146" t="s">
        <v>225</v>
      </c>
      <c r="B42" s="557"/>
      <c r="C42" s="229" t="s">
        <v>296</v>
      </c>
      <c r="D42" s="159" t="s">
        <v>90</v>
      </c>
      <c r="E42" s="313">
        <v>1</v>
      </c>
      <c r="F42" s="228"/>
      <c r="G42" s="129"/>
      <c r="H42"/>
      <c r="I42"/>
      <c r="J42" s="88"/>
      <c r="K42" s="88"/>
      <c r="M42" s="83"/>
    </row>
    <row r="43" spans="1:13" ht="45">
      <c r="A43" s="146" t="s">
        <v>297</v>
      </c>
      <c r="B43" s="557"/>
      <c r="C43" s="229" t="s">
        <v>298</v>
      </c>
      <c r="D43" s="159" t="s">
        <v>90</v>
      </c>
      <c r="E43" s="313">
        <v>1</v>
      </c>
      <c r="F43" s="228"/>
      <c r="G43" s="129"/>
      <c r="H43"/>
      <c r="I43"/>
      <c r="J43" s="88"/>
      <c r="K43" s="88"/>
      <c r="M43" s="83"/>
    </row>
    <row r="44" spans="1:13" ht="45">
      <c r="A44" s="146" t="s">
        <v>299</v>
      </c>
      <c r="B44" s="557"/>
      <c r="C44" s="229" t="s">
        <v>300</v>
      </c>
      <c r="D44" s="159" t="s">
        <v>90</v>
      </c>
      <c r="E44" s="313">
        <v>1</v>
      </c>
      <c r="F44" s="228"/>
      <c r="G44" s="129"/>
      <c r="H44"/>
      <c r="I44"/>
      <c r="J44" s="88"/>
      <c r="K44" s="88"/>
      <c r="M44" s="83"/>
    </row>
    <row r="45" spans="1:13" ht="45">
      <c r="A45" s="146" t="s">
        <v>301</v>
      </c>
      <c r="B45" s="557"/>
      <c r="C45" s="229" t="s">
        <v>302</v>
      </c>
      <c r="D45" s="159" t="s">
        <v>90</v>
      </c>
      <c r="E45" s="313">
        <v>1</v>
      </c>
      <c r="F45" s="228"/>
      <c r="G45" s="129"/>
      <c r="H45"/>
      <c r="I45"/>
      <c r="J45" s="88"/>
      <c r="K45" s="88"/>
      <c r="M45" s="83"/>
    </row>
    <row r="46" spans="1:13" ht="45">
      <c r="A46" s="146" t="s">
        <v>303</v>
      </c>
      <c r="B46" s="557"/>
      <c r="C46" s="229" t="s">
        <v>304</v>
      </c>
      <c r="D46" s="159" t="s">
        <v>90</v>
      </c>
      <c r="E46" s="313">
        <v>1</v>
      </c>
      <c r="F46" s="228"/>
      <c r="G46" s="129"/>
      <c r="H46"/>
      <c r="I46"/>
      <c r="J46" s="88"/>
      <c r="K46" s="88"/>
      <c r="M46" s="83"/>
    </row>
    <row r="47" spans="1:13" ht="30">
      <c r="A47" s="146" t="s">
        <v>305</v>
      </c>
      <c r="B47" s="557"/>
      <c r="C47" s="229" t="s">
        <v>306</v>
      </c>
      <c r="D47" s="159" t="s">
        <v>90</v>
      </c>
      <c r="E47" s="313">
        <v>1</v>
      </c>
      <c r="F47" s="228"/>
      <c r="G47" s="129"/>
      <c r="H47"/>
      <c r="I47"/>
      <c r="J47" s="88"/>
      <c r="K47" s="88"/>
      <c r="M47" s="83"/>
    </row>
    <row r="48" spans="1:13" ht="30">
      <c r="A48" s="146" t="s">
        <v>307</v>
      </c>
      <c r="B48" s="557"/>
      <c r="C48" s="229" t="s">
        <v>308</v>
      </c>
      <c r="D48" s="159" t="s">
        <v>3</v>
      </c>
      <c r="E48" s="313">
        <v>1</v>
      </c>
      <c r="F48" s="228"/>
      <c r="G48" s="129"/>
      <c r="H48"/>
      <c r="I48"/>
      <c r="J48" s="88"/>
      <c r="K48" s="88"/>
      <c r="M48" s="83"/>
    </row>
    <row r="49" spans="1:13" ht="45">
      <c r="A49" s="146" t="s">
        <v>309</v>
      </c>
      <c r="B49" s="557"/>
      <c r="C49" s="229" t="s">
        <v>310</v>
      </c>
      <c r="D49" s="159" t="s">
        <v>90</v>
      </c>
      <c r="E49" s="313">
        <v>1</v>
      </c>
      <c r="F49" s="228"/>
      <c r="G49" s="129"/>
      <c r="H49"/>
      <c r="I49"/>
      <c r="J49" s="88"/>
      <c r="K49" s="88"/>
      <c r="M49" s="83"/>
    </row>
    <row r="50" spans="1:13" ht="60.75" thickBot="1">
      <c r="A50" s="230" t="s">
        <v>311</v>
      </c>
      <c r="B50" s="558"/>
      <c r="C50" s="231" t="s">
        <v>312</v>
      </c>
      <c r="D50" s="163" t="s">
        <v>90</v>
      </c>
      <c r="E50" s="313">
        <v>1</v>
      </c>
      <c r="F50" s="232" t="s">
        <v>264</v>
      </c>
      <c r="G50" s="233" t="s">
        <v>264</v>
      </c>
      <c r="H50"/>
      <c r="I50"/>
      <c r="J50" s="88"/>
      <c r="K50" s="88"/>
      <c r="M50" s="83"/>
    </row>
    <row r="51" spans="1:13" ht="15.75">
      <c r="A51" s="57" t="s">
        <v>27</v>
      </c>
      <c r="B51" s="234"/>
      <c r="C51" s="559" t="s">
        <v>98</v>
      </c>
      <c r="D51" s="559"/>
      <c r="E51" s="559"/>
      <c r="F51" s="559"/>
      <c r="G51" s="17"/>
      <c r="H51"/>
      <c r="I51"/>
      <c r="J51" s="88"/>
      <c r="K51" s="88"/>
      <c r="M51" s="83"/>
    </row>
    <row r="52" spans="1:13" ht="15.75">
      <c r="A52" s="58" t="s">
        <v>35</v>
      </c>
      <c r="B52" s="218"/>
      <c r="C52" s="528" t="s">
        <v>187</v>
      </c>
      <c r="D52" s="528"/>
      <c r="E52" s="528"/>
      <c r="F52" s="528"/>
      <c r="G52" s="42"/>
      <c r="H52"/>
      <c r="I52"/>
      <c r="J52" s="88"/>
      <c r="K52" s="88"/>
      <c r="M52" s="83"/>
    </row>
    <row r="53" spans="1:13" ht="16.5" thickBot="1">
      <c r="A53" s="59" t="s">
        <v>36</v>
      </c>
      <c r="B53" s="219"/>
      <c r="C53" s="529" t="s">
        <v>209</v>
      </c>
      <c r="D53" s="529"/>
      <c r="E53" s="529"/>
      <c r="F53" s="529"/>
      <c r="G53" s="60"/>
      <c r="H53"/>
      <c r="I53"/>
      <c r="J53" s="88"/>
      <c r="K53" s="88"/>
      <c r="M53" s="83"/>
    </row>
    <row r="54" spans="1:13" ht="16.5" thickBot="1">
      <c r="A54" s="86"/>
      <c r="B54" s="86"/>
      <c r="C54" s="87"/>
      <c r="D54" s="87"/>
      <c r="E54" s="87"/>
      <c r="F54" s="87"/>
      <c r="G54" s="88"/>
      <c r="H54"/>
      <c r="I54"/>
      <c r="J54" s="88"/>
      <c r="K54" s="88"/>
      <c r="M54" s="83"/>
    </row>
    <row r="55" spans="1:13" ht="15.75">
      <c r="A55" s="523" t="s">
        <v>281</v>
      </c>
      <c r="B55" s="519"/>
      <c r="C55" s="519"/>
      <c r="D55" s="519"/>
      <c r="E55" s="519"/>
      <c r="F55" s="520"/>
      <c r="G55" s="171"/>
      <c r="H55"/>
      <c r="I55"/>
      <c r="J55" s="88"/>
      <c r="K55" s="88"/>
      <c r="M55" s="83"/>
    </row>
    <row r="56" spans="1:13" ht="15.75">
      <c r="A56" s="58"/>
      <c r="B56" s="449" t="s">
        <v>314</v>
      </c>
      <c r="C56" s="450"/>
      <c r="D56" s="450"/>
      <c r="E56" s="450"/>
      <c r="F56" s="451"/>
      <c r="G56" s="42"/>
      <c r="H56"/>
      <c r="I56"/>
      <c r="J56" s="88"/>
      <c r="K56" s="88"/>
      <c r="M56" s="83"/>
    </row>
    <row r="57" spans="1:13" ht="16.5" thickBot="1">
      <c r="A57" s="522" t="s">
        <v>283</v>
      </c>
      <c r="B57" s="479"/>
      <c r="C57" s="479"/>
      <c r="D57" s="479"/>
      <c r="E57" s="479"/>
      <c r="F57" s="480"/>
      <c r="G57" s="60"/>
      <c r="H57"/>
      <c r="I57"/>
      <c r="J57" s="88"/>
      <c r="K57" s="88"/>
      <c r="M57" s="83"/>
    </row>
    <row r="58" spans="1:13" ht="15.75">
      <c r="A58" s="86"/>
      <c r="B58" s="86"/>
      <c r="C58" s="87"/>
      <c r="D58" s="87"/>
      <c r="E58" s="87"/>
      <c r="F58" s="87"/>
      <c r="G58" s="88"/>
      <c r="H58"/>
      <c r="I58"/>
      <c r="J58" s="88"/>
      <c r="K58" s="88"/>
      <c r="M58" s="83"/>
    </row>
    <row r="59" spans="1:13" ht="15.75">
      <c r="A59" s="86"/>
      <c r="B59" s="86"/>
      <c r="C59" s="87"/>
      <c r="D59" s="87"/>
      <c r="E59" s="87"/>
      <c r="F59" s="87"/>
      <c r="G59" s="88"/>
      <c r="H59"/>
      <c r="I59"/>
      <c r="J59" s="88"/>
      <c r="K59" s="88"/>
      <c r="M59" s="83"/>
    </row>
    <row r="60" spans="1:13" ht="15.75" customHeight="1">
      <c r="A60" s="510" t="s">
        <v>284</v>
      </c>
      <c r="B60" s="510"/>
      <c r="C60" s="510"/>
      <c r="D60" s="510"/>
      <c r="E60" s="510"/>
      <c r="F60" s="510"/>
      <c r="G60" s="510"/>
      <c r="H60"/>
      <c r="I60"/>
      <c r="J60" s="88"/>
      <c r="K60" s="88"/>
      <c r="M60" s="83"/>
    </row>
    <row r="61" spans="1:13" ht="15.75">
      <c r="A61" s="86"/>
      <c r="B61" s="86"/>
      <c r="C61" s="87"/>
      <c r="D61" s="87"/>
      <c r="E61" s="87"/>
      <c r="F61" s="87"/>
      <c r="G61" s="88"/>
      <c r="H61"/>
      <c r="I61"/>
      <c r="J61" s="88"/>
      <c r="K61" s="88"/>
      <c r="M61" s="83"/>
    </row>
    <row r="62" spans="1:13" ht="55.5" customHeight="1">
      <c r="A62" s="510" t="s">
        <v>285</v>
      </c>
      <c r="B62" s="510"/>
      <c r="C62" s="510"/>
      <c r="D62" s="510"/>
      <c r="E62" s="510"/>
      <c r="F62" s="510"/>
      <c r="G62" s="510"/>
      <c r="H62"/>
      <c r="I62"/>
      <c r="J62" s="88"/>
      <c r="K62" s="88"/>
      <c r="M62" s="83"/>
    </row>
    <row r="63" spans="1:13" ht="55.5" customHeight="1">
      <c r="A63" s="510"/>
      <c r="B63" s="510"/>
      <c r="C63" s="510"/>
      <c r="D63" s="510"/>
      <c r="E63" s="510"/>
      <c r="F63" s="510"/>
      <c r="G63" s="510"/>
      <c r="H63"/>
      <c r="I63"/>
      <c r="J63"/>
      <c r="K63"/>
    </row>
    <row r="64" spans="1:13">
      <c r="E64" s="4"/>
      <c r="F64" s="4"/>
      <c r="G64" s="4"/>
      <c r="H64"/>
      <c r="I64"/>
      <c r="J64"/>
      <c r="K64"/>
    </row>
    <row r="65" spans="1:14">
      <c r="E65" s="4"/>
      <c r="F65" s="4"/>
      <c r="G65" s="4"/>
      <c r="H65"/>
      <c r="I65"/>
      <c r="J65"/>
      <c r="K65"/>
    </row>
    <row r="66" spans="1:14" ht="20.25">
      <c r="A66" s="550"/>
      <c r="B66" s="550"/>
      <c r="C66" s="550"/>
      <c r="D66" s="550"/>
      <c r="E66" s="550"/>
      <c r="F66" s="550"/>
      <c r="G66" s="550"/>
      <c r="H66" s="551"/>
      <c r="I66" s="551"/>
      <c r="J66" s="551"/>
      <c r="K66" s="84"/>
    </row>
    <row r="67" spans="1:14" ht="20.25">
      <c r="A67" s="552"/>
      <c r="B67" s="552"/>
      <c r="C67" s="552"/>
      <c r="D67" s="552"/>
      <c r="E67" s="552"/>
      <c r="F67" s="552"/>
      <c r="G67" s="552"/>
      <c r="H67" s="553"/>
      <c r="I67" s="553"/>
      <c r="J67" s="553"/>
      <c r="K67" s="85"/>
    </row>
    <row r="68" spans="1:14" ht="15.75">
      <c r="A68" s="455"/>
      <c r="B68" s="455"/>
      <c r="C68" s="455"/>
      <c r="D68" s="455"/>
      <c r="E68" s="455"/>
      <c r="F68" s="455"/>
      <c r="G68" s="455"/>
      <c r="H68"/>
      <c r="I68"/>
      <c r="J68"/>
      <c r="K68"/>
    </row>
    <row r="69" spans="1:14" ht="15.75">
      <c r="A69" s="78"/>
      <c r="B69" s="78"/>
      <c r="C69" s="78"/>
      <c r="D69" s="78"/>
      <c r="E69" s="547"/>
      <c r="F69" s="547"/>
      <c r="G69" s="547"/>
      <c r="H69" s="548"/>
      <c r="I69" s="548"/>
      <c r="J69" s="548"/>
      <c r="K69" s="548"/>
      <c r="L69" s="535"/>
      <c r="M69" s="535"/>
      <c r="N69" s="535"/>
    </row>
    <row r="70" spans="1:14" ht="15.75" hidden="1">
      <c r="A70" s="78"/>
      <c r="B70" s="78"/>
      <c r="C70" s="78"/>
      <c r="D70" s="78"/>
      <c r="E70" s="547"/>
      <c r="F70" s="547"/>
      <c r="G70" s="547"/>
      <c r="H70" s="549"/>
      <c r="I70" s="549"/>
      <c r="J70" s="549"/>
      <c r="K70" s="549"/>
      <c r="L70" s="535"/>
      <c r="M70" s="535"/>
      <c r="N70" s="535"/>
    </row>
    <row r="71" spans="1:14" ht="23.25" customHeight="1">
      <c r="A71" s="546"/>
      <c r="B71" s="86"/>
      <c r="C71" s="546"/>
      <c r="D71" s="546"/>
      <c r="E71" s="547"/>
      <c r="F71" s="547"/>
      <c r="G71" s="547"/>
      <c r="H71" s="545"/>
      <c r="I71" s="545"/>
      <c r="J71" s="545"/>
      <c r="K71" s="545"/>
      <c r="L71" s="535"/>
      <c r="M71" s="535"/>
      <c r="N71" s="535"/>
    </row>
    <row r="72" spans="1:14" ht="28.5" customHeight="1">
      <c r="A72" s="546"/>
      <c r="B72" s="86"/>
      <c r="C72" s="546"/>
      <c r="D72" s="546"/>
      <c r="E72" s="547"/>
      <c r="F72" s="547"/>
      <c r="G72" s="547"/>
      <c r="H72" s="545"/>
      <c r="I72" s="545"/>
      <c r="J72" s="545"/>
      <c r="K72" s="545"/>
      <c r="L72" s="535"/>
      <c r="M72" s="535"/>
      <c r="N72" s="535"/>
    </row>
    <row r="73" spans="1:14" ht="51.75" customHeight="1">
      <c r="A73" s="93"/>
      <c r="B73" s="93"/>
      <c r="C73" s="94"/>
      <c r="D73" s="95"/>
      <c r="E73" s="89"/>
      <c r="F73" s="89"/>
      <c r="G73" s="89"/>
      <c r="H73" s="92"/>
      <c r="I73" s="92"/>
      <c r="J73" s="92"/>
      <c r="K73" s="92"/>
    </row>
    <row r="74" spans="1:14" ht="51.75" customHeight="1">
      <c r="A74" s="93"/>
      <c r="B74" s="93"/>
      <c r="C74" s="94"/>
      <c r="D74" s="95"/>
      <c r="E74" s="89"/>
      <c r="F74" s="89"/>
      <c r="G74" s="89"/>
      <c r="H74" s="92"/>
      <c r="I74" s="92"/>
      <c r="J74" s="92"/>
      <c r="K74" s="92"/>
    </row>
    <row r="75" spans="1:14" ht="51.75" customHeight="1">
      <c r="A75" s="93"/>
      <c r="B75" s="93"/>
      <c r="C75" s="96"/>
      <c r="D75" s="95"/>
      <c r="E75" s="89"/>
      <c r="F75" s="89"/>
      <c r="G75" s="89"/>
      <c r="H75" s="92"/>
      <c r="I75" s="92"/>
      <c r="J75" s="92"/>
      <c r="K75" s="92"/>
    </row>
    <row r="76" spans="1:14" ht="51.75" customHeight="1">
      <c r="A76" s="93"/>
      <c r="B76" s="93"/>
      <c r="C76" s="94"/>
      <c r="D76" s="95"/>
      <c r="E76" s="89"/>
      <c r="F76" s="89"/>
      <c r="G76" s="89"/>
      <c r="H76" s="92"/>
      <c r="I76" s="92"/>
      <c r="J76" s="92"/>
      <c r="K76" s="92"/>
    </row>
    <row r="77" spans="1:14" ht="51.75" customHeight="1">
      <c r="A77" s="93"/>
      <c r="B77" s="93"/>
      <c r="C77" s="94"/>
      <c r="D77" s="95"/>
      <c r="E77" s="89"/>
      <c r="F77" s="89"/>
      <c r="G77" s="89"/>
      <c r="H77" s="92"/>
      <c r="I77" s="92"/>
      <c r="J77" s="92"/>
      <c r="K77" s="92"/>
    </row>
    <row r="78" spans="1:14" ht="51.75" customHeight="1">
      <c r="A78" s="93"/>
      <c r="B78" s="93"/>
      <c r="C78" s="94"/>
      <c r="D78" s="95"/>
      <c r="E78" s="89"/>
      <c r="F78" s="89"/>
      <c r="G78" s="89"/>
      <c r="H78" s="92"/>
      <c r="I78" s="92"/>
      <c r="J78" s="92"/>
      <c r="K78" s="92"/>
    </row>
    <row r="79" spans="1:14" ht="51.75" customHeight="1">
      <c r="A79" s="93"/>
      <c r="B79" s="93"/>
      <c r="C79" s="94"/>
      <c r="D79" s="95"/>
      <c r="E79" s="89"/>
      <c r="F79" s="89"/>
      <c r="G79" s="89"/>
      <c r="H79" s="92"/>
      <c r="I79" s="92"/>
      <c r="J79" s="92"/>
      <c r="K79" s="92"/>
    </row>
    <row r="80" spans="1:14" ht="51.75" customHeight="1">
      <c r="A80" s="93"/>
      <c r="B80" s="93"/>
      <c r="C80" s="94"/>
      <c r="D80" s="95"/>
      <c r="E80" s="89"/>
      <c r="F80" s="89"/>
      <c r="G80" s="89"/>
      <c r="H80" s="92"/>
      <c r="I80" s="92"/>
      <c r="J80" s="92"/>
      <c r="K80" s="92"/>
    </row>
    <row r="81" spans="1:14" ht="51.75" customHeight="1">
      <c r="A81" s="93"/>
      <c r="B81" s="93"/>
      <c r="C81" s="94"/>
      <c r="D81" s="95"/>
      <c r="E81" s="97"/>
      <c r="F81" s="98"/>
      <c r="G81" s="99"/>
      <c r="H81" s="101"/>
      <c r="I81" s="101"/>
      <c r="J81" s="101"/>
      <c r="K81" s="101"/>
      <c r="L81" s="108"/>
    </row>
    <row r="82" spans="1:14" ht="15.75">
      <c r="A82" s="86"/>
      <c r="B82" s="86"/>
      <c r="C82" s="543"/>
      <c r="D82" s="543"/>
      <c r="E82" s="543"/>
      <c r="F82" s="543"/>
      <c r="G82" s="99"/>
      <c r="H82" s="103"/>
      <c r="I82" s="103"/>
      <c r="J82" s="104"/>
      <c r="K82" s="104"/>
      <c r="L82" s="83"/>
      <c r="M82" s="83"/>
      <c r="N82" s="83"/>
    </row>
    <row r="83" spans="1:14" ht="15.75">
      <c r="A83" s="86"/>
      <c r="B83" s="86"/>
      <c r="C83" s="544"/>
      <c r="D83" s="544"/>
      <c r="E83" s="544"/>
      <c r="F83" s="544"/>
      <c r="G83" s="99"/>
      <c r="H83" s="103"/>
      <c r="I83" s="103"/>
      <c r="J83" s="104"/>
      <c r="K83" s="104"/>
      <c r="L83" s="83"/>
      <c r="M83" s="83"/>
      <c r="N83" s="83"/>
    </row>
    <row r="84" spans="1:14" ht="15.75">
      <c r="A84" s="86"/>
      <c r="B84" s="86"/>
      <c r="C84" s="544"/>
      <c r="D84" s="544"/>
      <c r="E84" s="544"/>
      <c r="F84" s="544"/>
      <c r="G84" s="105"/>
      <c r="J84" s="107"/>
      <c r="K84" s="107"/>
      <c r="M84" s="83"/>
    </row>
    <row r="85" spans="1:14">
      <c r="E85" s="4"/>
      <c r="F85" s="4"/>
      <c r="G85" s="4"/>
      <c r="H85"/>
      <c r="I85"/>
      <c r="J85"/>
      <c r="K85"/>
    </row>
    <row r="86" spans="1:14">
      <c r="E86" s="4"/>
      <c r="F86" s="4"/>
      <c r="G86" s="4"/>
      <c r="H86"/>
      <c r="I86"/>
      <c r="J86"/>
      <c r="K86"/>
    </row>
    <row r="87" spans="1:14">
      <c r="E87" s="4"/>
      <c r="F87" s="4"/>
      <c r="G87" s="4"/>
      <c r="H87"/>
      <c r="I87"/>
      <c r="J87"/>
      <c r="K87"/>
    </row>
    <row r="88" spans="1:14" s="82" customFormat="1">
      <c r="A88" s="3"/>
      <c r="B88" s="3"/>
      <c r="C88" s="3"/>
      <c r="D88" s="3"/>
      <c r="E88" s="4"/>
      <c r="F88" s="4"/>
      <c r="G88" s="4"/>
      <c r="H88"/>
      <c r="I88"/>
      <c r="J88"/>
      <c r="K88"/>
    </row>
    <row r="89" spans="1:14" s="82" customFormat="1">
      <c r="A89" s="3"/>
      <c r="B89" s="3"/>
      <c r="C89" s="3"/>
      <c r="D89" s="3"/>
      <c r="E89" s="4"/>
      <c r="F89" s="4"/>
      <c r="G89" s="4"/>
      <c r="H89"/>
      <c r="I89"/>
      <c r="J89"/>
      <c r="K89"/>
    </row>
    <row r="90" spans="1:14" s="82" customFormat="1">
      <c r="A90" s="3"/>
      <c r="B90" s="3"/>
      <c r="C90" s="3"/>
      <c r="D90" s="3"/>
      <c r="E90" s="4"/>
      <c r="F90" s="4"/>
      <c r="G90" s="4"/>
      <c r="H90"/>
      <c r="I90"/>
      <c r="J90"/>
      <c r="K90"/>
    </row>
    <row r="91" spans="1:14" s="82" customFormat="1">
      <c r="A91" s="3"/>
      <c r="B91" s="3"/>
      <c r="C91" s="3"/>
      <c r="D91" s="3"/>
      <c r="E91" s="4"/>
      <c r="F91" s="4"/>
      <c r="G91" s="4"/>
      <c r="H91"/>
      <c r="I91"/>
      <c r="J91"/>
      <c r="K91"/>
    </row>
  </sheetData>
  <mergeCells count="249">
    <mergeCell ref="A1:G1"/>
    <mergeCell ref="A2:G2"/>
    <mergeCell ref="A3:G3"/>
    <mergeCell ref="E4:G4"/>
    <mergeCell ref="H4:K4"/>
    <mergeCell ref="L4:N4"/>
    <mergeCell ref="A5:A6"/>
    <mergeCell ref="B5:B6"/>
    <mergeCell ref="C5:C6"/>
    <mergeCell ref="D5:D6"/>
    <mergeCell ref="E5:E6"/>
    <mergeCell ref="L5:L6"/>
    <mergeCell ref="M5:M6"/>
    <mergeCell ref="N5:N6"/>
    <mergeCell ref="O5:O6"/>
    <mergeCell ref="P5:P6"/>
    <mergeCell ref="Q5:Q6"/>
    <mergeCell ref="F5:F6"/>
    <mergeCell ref="G5:G6"/>
    <mergeCell ref="H5:H6"/>
    <mergeCell ref="I5:I6"/>
    <mergeCell ref="J5:J6"/>
    <mergeCell ref="K5:K6"/>
    <mergeCell ref="X5:X6"/>
    <mergeCell ref="Y5:Y6"/>
    <mergeCell ref="Z5:Z6"/>
    <mergeCell ref="AA5:AA6"/>
    <mergeCell ref="AB5:AB6"/>
    <mergeCell ref="AC5:AC6"/>
    <mergeCell ref="R5:R6"/>
    <mergeCell ref="S5:S6"/>
    <mergeCell ref="T5:T6"/>
    <mergeCell ref="U5:U6"/>
    <mergeCell ref="V5:V6"/>
    <mergeCell ref="W5:W6"/>
    <mergeCell ref="AJ5:AJ6"/>
    <mergeCell ref="AK5:AK6"/>
    <mergeCell ref="AL5:AL6"/>
    <mergeCell ref="AM5:AM6"/>
    <mergeCell ref="AN5:AN6"/>
    <mergeCell ref="AO5:AO6"/>
    <mergeCell ref="AD5:AD6"/>
    <mergeCell ref="AE5:AE6"/>
    <mergeCell ref="AF5:AF6"/>
    <mergeCell ref="AG5:AG6"/>
    <mergeCell ref="AH5:AH6"/>
    <mergeCell ref="AI5:AI6"/>
    <mergeCell ref="AV5:AV6"/>
    <mergeCell ref="AW5:AW6"/>
    <mergeCell ref="AX5:AX6"/>
    <mergeCell ref="AY5:AY6"/>
    <mergeCell ref="AZ5:AZ6"/>
    <mergeCell ref="BA5:BA6"/>
    <mergeCell ref="AP5:AP6"/>
    <mergeCell ref="AQ5:AQ6"/>
    <mergeCell ref="AR5:AR6"/>
    <mergeCell ref="AS5:AS6"/>
    <mergeCell ref="AT5:AT6"/>
    <mergeCell ref="AU5:AU6"/>
    <mergeCell ref="BH5:BH6"/>
    <mergeCell ref="BI5:BI6"/>
    <mergeCell ref="BJ5:BJ6"/>
    <mergeCell ref="BK5:BK6"/>
    <mergeCell ref="BL5:BL6"/>
    <mergeCell ref="BM5:BM6"/>
    <mergeCell ref="BB5:BB6"/>
    <mergeCell ref="BC5:BC6"/>
    <mergeCell ref="BD5:BD6"/>
    <mergeCell ref="BE5:BE6"/>
    <mergeCell ref="BF5:BF6"/>
    <mergeCell ref="BG5:BG6"/>
    <mergeCell ref="BT5:BT6"/>
    <mergeCell ref="BU5:BU6"/>
    <mergeCell ref="BV5:BV6"/>
    <mergeCell ref="BW5:BW6"/>
    <mergeCell ref="BX5:BX6"/>
    <mergeCell ref="BY5:BY6"/>
    <mergeCell ref="BN5:BN6"/>
    <mergeCell ref="BO5:BO6"/>
    <mergeCell ref="BP5:BP6"/>
    <mergeCell ref="BQ5:BQ6"/>
    <mergeCell ref="BR5:BR6"/>
    <mergeCell ref="BS5:BS6"/>
    <mergeCell ref="CF5:CF6"/>
    <mergeCell ref="CG5:CG6"/>
    <mergeCell ref="CH5:CH6"/>
    <mergeCell ref="CI5:CI6"/>
    <mergeCell ref="CJ5:CJ6"/>
    <mergeCell ref="CK5:CK6"/>
    <mergeCell ref="BZ5:BZ6"/>
    <mergeCell ref="CA5:CA6"/>
    <mergeCell ref="CB5:CB6"/>
    <mergeCell ref="CC5:CC6"/>
    <mergeCell ref="CD5:CD6"/>
    <mergeCell ref="CE5:CE6"/>
    <mergeCell ref="CR5:CR6"/>
    <mergeCell ref="CS5:CS6"/>
    <mergeCell ref="CT5:CT6"/>
    <mergeCell ref="CU5:CU6"/>
    <mergeCell ref="CV5:CV6"/>
    <mergeCell ref="CW5:CW6"/>
    <mergeCell ref="CL5:CL6"/>
    <mergeCell ref="CM5:CM6"/>
    <mergeCell ref="CN5:CN6"/>
    <mergeCell ref="CO5:CO6"/>
    <mergeCell ref="CP5:CP6"/>
    <mergeCell ref="CQ5:CQ6"/>
    <mergeCell ref="DD5:DD6"/>
    <mergeCell ref="DE5:DE6"/>
    <mergeCell ref="DF5:DF6"/>
    <mergeCell ref="DG5:DG6"/>
    <mergeCell ref="DH5:DH6"/>
    <mergeCell ref="DI5:DI6"/>
    <mergeCell ref="CX5:CX6"/>
    <mergeCell ref="CY5:CY6"/>
    <mergeCell ref="CZ5:CZ6"/>
    <mergeCell ref="DA5:DA6"/>
    <mergeCell ref="DB5:DB6"/>
    <mergeCell ref="DC5:DC6"/>
    <mergeCell ref="DP5:DP6"/>
    <mergeCell ref="DQ5:DQ6"/>
    <mergeCell ref="DR5:DR6"/>
    <mergeCell ref="DS5:DS6"/>
    <mergeCell ref="DT5:DT6"/>
    <mergeCell ref="DU5:DU6"/>
    <mergeCell ref="DJ5:DJ6"/>
    <mergeCell ref="DK5:DK6"/>
    <mergeCell ref="DL5:DL6"/>
    <mergeCell ref="DM5:DM6"/>
    <mergeCell ref="DN5:DN6"/>
    <mergeCell ref="DO5:DO6"/>
    <mergeCell ref="EB5:EB6"/>
    <mergeCell ref="EC5:EC6"/>
    <mergeCell ref="ED5:ED6"/>
    <mergeCell ref="EE5:EE6"/>
    <mergeCell ref="EF5:EF6"/>
    <mergeCell ref="EG5:EG6"/>
    <mergeCell ref="DV5:DV6"/>
    <mergeCell ref="DW5:DW6"/>
    <mergeCell ref="DX5:DX6"/>
    <mergeCell ref="DY5:DY6"/>
    <mergeCell ref="DZ5:DZ6"/>
    <mergeCell ref="EA5:EA6"/>
    <mergeCell ref="EN5:EN6"/>
    <mergeCell ref="EO5:EO6"/>
    <mergeCell ref="EP5:EP6"/>
    <mergeCell ref="EQ5:EQ6"/>
    <mergeCell ref="ER5:ER6"/>
    <mergeCell ref="ES5:ES6"/>
    <mergeCell ref="EH5:EH6"/>
    <mergeCell ref="EI5:EI6"/>
    <mergeCell ref="EJ5:EJ6"/>
    <mergeCell ref="EK5:EK6"/>
    <mergeCell ref="EL5:EL6"/>
    <mergeCell ref="EM5:EM6"/>
    <mergeCell ref="EZ5:EZ6"/>
    <mergeCell ref="FA5:FA6"/>
    <mergeCell ref="FB5:FB6"/>
    <mergeCell ref="FC5:FC6"/>
    <mergeCell ref="FD5:FD6"/>
    <mergeCell ref="FE5:FE6"/>
    <mergeCell ref="ET5:ET6"/>
    <mergeCell ref="EU5:EU6"/>
    <mergeCell ref="EV5:EV6"/>
    <mergeCell ref="EW5:EW6"/>
    <mergeCell ref="EX5:EX6"/>
    <mergeCell ref="EY5:EY6"/>
    <mergeCell ref="FO5:FO6"/>
    <mergeCell ref="FP5:FP6"/>
    <mergeCell ref="FQ5:FQ6"/>
    <mergeCell ref="FF5:FF6"/>
    <mergeCell ref="FG5:FG6"/>
    <mergeCell ref="FH5:FH6"/>
    <mergeCell ref="FI5:FI6"/>
    <mergeCell ref="FJ5:FJ6"/>
    <mergeCell ref="FK5:FK6"/>
    <mergeCell ref="GM5:GM6"/>
    <mergeCell ref="GN5:GN6"/>
    <mergeCell ref="GO5:GO6"/>
    <mergeCell ref="GD5:GD6"/>
    <mergeCell ref="GE5:GE6"/>
    <mergeCell ref="GF5:GF6"/>
    <mergeCell ref="GG5:GG6"/>
    <mergeCell ref="GH5:GH6"/>
    <mergeCell ref="GI5:GI6"/>
    <mergeCell ref="B7:B23"/>
    <mergeCell ref="C25:F25"/>
    <mergeCell ref="C26:F26"/>
    <mergeCell ref="C27:F27"/>
    <mergeCell ref="A29:G29"/>
    <mergeCell ref="A30:G30"/>
    <mergeCell ref="GJ5:GJ6"/>
    <mergeCell ref="GK5:GK6"/>
    <mergeCell ref="GL5:GL6"/>
    <mergeCell ref="FX5:FX6"/>
    <mergeCell ref="FY5:FY6"/>
    <mergeCell ref="FZ5:FZ6"/>
    <mergeCell ref="GA5:GA6"/>
    <mergeCell ref="GB5:GB6"/>
    <mergeCell ref="GC5:GC6"/>
    <mergeCell ref="FR5:FR6"/>
    <mergeCell ref="FS5:FS6"/>
    <mergeCell ref="FT5:FT6"/>
    <mergeCell ref="FU5:FU6"/>
    <mergeCell ref="FV5:FV6"/>
    <mergeCell ref="FW5:FW6"/>
    <mergeCell ref="FL5:FL6"/>
    <mergeCell ref="FM5:FM6"/>
    <mergeCell ref="FN5:FN6"/>
    <mergeCell ref="G31:G32"/>
    <mergeCell ref="B33:B50"/>
    <mergeCell ref="C51:F51"/>
    <mergeCell ref="C52:F52"/>
    <mergeCell ref="C53:F53"/>
    <mergeCell ref="A55:F55"/>
    <mergeCell ref="A31:A32"/>
    <mergeCell ref="B31:B32"/>
    <mergeCell ref="C31:C32"/>
    <mergeCell ref="D31:D32"/>
    <mergeCell ref="E31:E32"/>
    <mergeCell ref="F31:F32"/>
    <mergeCell ref="L69:N70"/>
    <mergeCell ref="E70:G70"/>
    <mergeCell ref="H70:K70"/>
    <mergeCell ref="B56:F56"/>
    <mergeCell ref="A57:F57"/>
    <mergeCell ref="A60:G60"/>
    <mergeCell ref="A62:G63"/>
    <mergeCell ref="A66:J66"/>
    <mergeCell ref="A67:J67"/>
    <mergeCell ref="A71:A72"/>
    <mergeCell ref="C71:C72"/>
    <mergeCell ref="D71:D72"/>
    <mergeCell ref="E71:E72"/>
    <mergeCell ref="F71:F72"/>
    <mergeCell ref="G71:G72"/>
    <mergeCell ref="A68:G68"/>
    <mergeCell ref="E69:G69"/>
    <mergeCell ref="H69:K69"/>
    <mergeCell ref="N71:N72"/>
    <mergeCell ref="C82:F82"/>
    <mergeCell ref="C83:F83"/>
    <mergeCell ref="C84:F84"/>
    <mergeCell ref="H71:H72"/>
    <mergeCell ref="I71:I72"/>
    <mergeCell ref="J71:J72"/>
    <mergeCell ref="K71:K72"/>
    <mergeCell ref="L71:L72"/>
    <mergeCell ref="M71:M72"/>
  </mergeCells>
  <printOptions horizontalCentered="1"/>
  <pageMargins left="0.25" right="0.25" top="0.75" bottom="0.75" header="0.3" footer="0.3"/>
  <pageSetup paperSize="9" scale="2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922F93-A4F6-4724-9C9B-2C33D09893D7}">
  <sheetPr>
    <pageSetUpPr fitToPage="1"/>
  </sheetPr>
  <dimension ref="A1:P61"/>
  <sheetViews>
    <sheetView view="pageBreakPreview" zoomScale="70" zoomScaleNormal="100" zoomScaleSheetLayoutView="70" workbookViewId="0">
      <selection activeCell="P14" sqref="P14"/>
    </sheetView>
  </sheetViews>
  <sheetFormatPr defaultRowHeight="15"/>
  <cols>
    <col min="1" max="1" width="7.7109375" style="3" customWidth="1"/>
    <col min="2" max="2" width="10.42578125" style="3" customWidth="1"/>
    <col min="3" max="3" width="47" style="3" customWidth="1"/>
    <col min="4" max="4" width="36.42578125" style="3" customWidth="1"/>
    <col min="5" max="5" width="9.85546875" style="3" customWidth="1"/>
    <col min="6" max="6" width="10" style="242" customWidth="1"/>
    <col min="7" max="7" width="11.28515625" style="79" customWidth="1"/>
    <col min="8" max="8" width="13.85546875" style="79" customWidth="1"/>
    <col min="9" max="9" width="12.42578125" style="80" customWidth="1"/>
    <col min="10" max="10" width="9.140625" style="81" customWidth="1"/>
    <col min="11" max="11" width="15.140625" style="81" customWidth="1"/>
    <col min="12" max="13" width="11.28515625" style="81" customWidth="1"/>
    <col min="14" max="14" width="23.5703125" style="82" customWidth="1"/>
    <col min="15" max="15" width="10.5703125" style="82" customWidth="1"/>
    <col min="16" max="16" width="10.42578125" style="82" customWidth="1"/>
  </cols>
  <sheetData>
    <row r="1" spans="1:16" ht="20.25" customHeight="1">
      <c r="A1" s="599" t="s">
        <v>315</v>
      </c>
      <c r="B1" s="600"/>
      <c r="C1" s="600"/>
      <c r="D1" s="600"/>
      <c r="E1" s="600"/>
      <c r="F1" s="600"/>
      <c r="G1" s="600"/>
      <c r="H1" s="601"/>
    </row>
    <row r="2" spans="1:16" ht="45.75" customHeight="1">
      <c r="A2" s="570" t="s">
        <v>410</v>
      </c>
      <c r="B2" s="571"/>
      <c r="C2" s="571"/>
      <c r="D2" s="571"/>
      <c r="E2" s="571"/>
      <c r="F2" s="571"/>
      <c r="G2" s="571"/>
      <c r="H2" s="592"/>
    </row>
    <row r="3" spans="1:16" ht="41.25" customHeight="1" thickBot="1">
      <c r="A3" s="593" t="s">
        <v>185</v>
      </c>
      <c r="B3" s="594"/>
      <c r="C3" s="594"/>
      <c r="D3" s="594"/>
      <c r="E3" s="594"/>
      <c r="F3" s="594"/>
      <c r="G3" s="594"/>
      <c r="H3" s="595"/>
      <c r="I3" s="111"/>
      <c r="J3" s="111"/>
      <c r="K3" s="111"/>
      <c r="L3" s="111"/>
      <c r="M3" s="84"/>
    </row>
    <row r="4" spans="1:16" ht="16.5" hidden="1" thickBot="1">
      <c r="A4" s="118"/>
      <c r="B4" s="78"/>
      <c r="C4" s="78"/>
      <c r="D4" s="78"/>
      <c r="E4" s="78"/>
      <c r="F4" s="602" t="s">
        <v>78</v>
      </c>
      <c r="G4" s="603"/>
      <c r="H4" s="604"/>
      <c r="I4" s="137"/>
      <c r="J4" s="575"/>
      <c r="K4" s="575"/>
      <c r="L4" s="575"/>
      <c r="M4" s="575"/>
      <c r="N4" s="535"/>
      <c r="O4" s="535"/>
      <c r="P4" s="535"/>
    </row>
    <row r="5" spans="1:16" ht="16.5" customHeight="1">
      <c r="A5" s="498" t="s">
        <v>22</v>
      </c>
      <c r="B5" s="562" t="s">
        <v>195</v>
      </c>
      <c r="C5" s="502" t="s">
        <v>0</v>
      </c>
      <c r="D5" s="502"/>
      <c r="E5" s="502" t="s">
        <v>23</v>
      </c>
      <c r="F5" s="533" t="s">
        <v>38</v>
      </c>
      <c r="G5" s="506" t="s">
        <v>24</v>
      </c>
      <c r="H5" s="508" t="s">
        <v>25</v>
      </c>
      <c r="I5" s="510"/>
      <c r="J5" s="510"/>
      <c r="K5" s="510"/>
      <c r="L5" s="510"/>
      <c r="M5" s="510"/>
      <c r="N5" s="535"/>
      <c r="O5" s="535"/>
      <c r="P5" s="535"/>
    </row>
    <row r="6" spans="1:16" ht="15" customHeight="1" thickBot="1">
      <c r="A6" s="596"/>
      <c r="B6" s="597"/>
      <c r="C6" s="598"/>
      <c r="D6" s="598"/>
      <c r="E6" s="598"/>
      <c r="F6" s="564"/>
      <c r="G6" s="573"/>
      <c r="H6" s="574"/>
      <c r="I6" s="510"/>
      <c r="J6" s="510"/>
      <c r="K6" s="510"/>
      <c r="L6" s="510"/>
      <c r="M6" s="510"/>
      <c r="N6" s="535"/>
      <c r="O6" s="535"/>
      <c r="P6" s="535"/>
    </row>
    <row r="7" spans="1:16" ht="40.5" customHeight="1">
      <c r="A7" s="127" t="s">
        <v>226</v>
      </c>
      <c r="B7" s="586">
        <v>4300</v>
      </c>
      <c r="C7" s="589" t="s">
        <v>91</v>
      </c>
      <c r="D7" s="589"/>
      <c r="E7" s="169" t="s">
        <v>92</v>
      </c>
      <c r="F7" s="208">
        <v>50</v>
      </c>
      <c r="G7" s="208"/>
      <c r="H7" s="316"/>
      <c r="I7" s="90"/>
      <c r="J7" s="90"/>
      <c r="K7" s="90"/>
      <c r="L7" s="90"/>
      <c r="M7" s="90"/>
    </row>
    <row r="8" spans="1:16" ht="40.5" customHeight="1">
      <c r="A8" s="146" t="s">
        <v>227</v>
      </c>
      <c r="B8" s="587"/>
      <c r="C8" s="590" t="s">
        <v>93</v>
      </c>
      <c r="D8" s="590"/>
      <c r="E8" s="159" t="s">
        <v>92</v>
      </c>
      <c r="F8" s="212" t="s">
        <v>264</v>
      </c>
      <c r="G8" s="212" t="s">
        <v>264</v>
      </c>
      <c r="H8" s="317" t="s">
        <v>264</v>
      </c>
      <c r="I8" s="90"/>
      <c r="J8" s="90"/>
      <c r="K8" s="90"/>
      <c r="L8" s="90"/>
      <c r="M8" s="90"/>
    </row>
    <row r="9" spans="1:16" ht="40.5" customHeight="1">
      <c r="A9" s="146" t="s">
        <v>228</v>
      </c>
      <c r="B9" s="587"/>
      <c r="C9" s="590" t="s">
        <v>94</v>
      </c>
      <c r="D9" s="590"/>
      <c r="E9" s="159" t="s">
        <v>92</v>
      </c>
      <c r="F9" s="212" t="s">
        <v>264</v>
      </c>
      <c r="G9" s="212" t="s">
        <v>264</v>
      </c>
      <c r="H9" s="317" t="s">
        <v>264</v>
      </c>
      <c r="I9" s="90"/>
      <c r="J9" s="90"/>
      <c r="K9" s="90"/>
      <c r="L9" s="90"/>
      <c r="M9" s="90"/>
    </row>
    <row r="10" spans="1:16" ht="40.5" customHeight="1">
      <c r="A10" s="146" t="s">
        <v>229</v>
      </c>
      <c r="B10" s="587"/>
      <c r="C10" s="590" t="s">
        <v>96</v>
      </c>
      <c r="D10" s="590"/>
      <c r="E10" s="159" t="s">
        <v>92</v>
      </c>
      <c r="F10" s="212" t="s">
        <v>264</v>
      </c>
      <c r="G10" s="212" t="s">
        <v>264</v>
      </c>
      <c r="H10" s="317" t="s">
        <v>264</v>
      </c>
      <c r="I10" s="90"/>
      <c r="J10" s="90"/>
      <c r="K10" s="90"/>
      <c r="L10" s="90"/>
      <c r="M10" s="90"/>
    </row>
    <row r="11" spans="1:16" ht="40.5" customHeight="1">
      <c r="A11" s="146" t="s">
        <v>230</v>
      </c>
      <c r="B11" s="587"/>
      <c r="C11" s="590" t="s">
        <v>97</v>
      </c>
      <c r="D11" s="590"/>
      <c r="E11" s="159" t="s">
        <v>92</v>
      </c>
      <c r="F11" s="212">
        <v>50</v>
      </c>
      <c r="G11" s="212"/>
      <c r="H11" s="317"/>
      <c r="I11" s="90"/>
      <c r="J11" s="90"/>
      <c r="K11" s="90"/>
      <c r="L11" s="90"/>
      <c r="M11" s="90"/>
    </row>
    <row r="12" spans="1:16" ht="40.5" customHeight="1" thickBot="1">
      <c r="A12" s="230" t="s">
        <v>231</v>
      </c>
      <c r="B12" s="588"/>
      <c r="C12" s="591" t="s">
        <v>95</v>
      </c>
      <c r="D12" s="591"/>
      <c r="E12" s="238" t="s">
        <v>92</v>
      </c>
      <c r="F12" s="212">
        <v>10</v>
      </c>
      <c r="G12" s="159"/>
      <c r="H12" s="317"/>
      <c r="I12" s="113"/>
      <c r="J12" s="113"/>
      <c r="K12" s="113"/>
      <c r="L12" s="113"/>
      <c r="M12" s="113"/>
      <c r="N12" s="108"/>
    </row>
    <row r="13" spans="1:16" ht="15.75">
      <c r="A13" s="57" t="s">
        <v>27</v>
      </c>
      <c r="B13" s="578" t="s">
        <v>98</v>
      </c>
      <c r="C13" s="579"/>
      <c r="D13" s="579"/>
      <c r="E13" s="579"/>
      <c r="F13" s="579"/>
      <c r="G13" s="580"/>
      <c r="H13" s="17"/>
      <c r="I13" s="114"/>
      <c r="J13" s="1"/>
      <c r="K13" s="1"/>
      <c r="L13" s="114"/>
      <c r="M13" s="114"/>
      <c r="N13" s="83"/>
      <c r="O13" s="83"/>
      <c r="P13" s="83"/>
    </row>
    <row r="14" spans="1:16" ht="29.25" customHeight="1">
      <c r="A14" s="58" t="s">
        <v>35</v>
      </c>
      <c r="B14" s="449" t="s">
        <v>187</v>
      </c>
      <c r="C14" s="450"/>
      <c r="D14" s="450"/>
      <c r="E14" s="450"/>
      <c r="F14" s="450"/>
      <c r="G14" s="451"/>
      <c r="H14" s="42"/>
      <c r="I14" s="114"/>
      <c r="J14" s="1"/>
      <c r="K14" s="1"/>
      <c r="L14" s="114"/>
      <c r="M14" s="114"/>
      <c r="N14" s="83"/>
      <c r="O14" s="83"/>
      <c r="P14" s="83"/>
    </row>
    <row r="15" spans="1:16" ht="16.5" thickBot="1">
      <c r="A15" s="59" t="s">
        <v>36</v>
      </c>
      <c r="B15" s="478" t="s">
        <v>209</v>
      </c>
      <c r="C15" s="479"/>
      <c r="D15" s="479"/>
      <c r="E15" s="479"/>
      <c r="F15" s="479"/>
      <c r="G15" s="480"/>
      <c r="H15" s="60"/>
      <c r="I15" s="88"/>
      <c r="J15"/>
      <c r="K15"/>
      <c r="L15" s="88"/>
      <c r="M15" s="88"/>
      <c r="O15" s="83"/>
    </row>
    <row r="16" spans="1:16" ht="15.75">
      <c r="A16" s="86"/>
      <c r="B16" s="87"/>
      <c r="C16" s="87"/>
      <c r="D16" s="87"/>
      <c r="E16" s="87"/>
      <c r="F16" s="87"/>
      <c r="G16" s="87"/>
      <c r="H16" s="88"/>
      <c r="I16" s="88"/>
      <c r="J16"/>
      <c r="K16"/>
      <c r="L16" s="88"/>
      <c r="M16" s="88"/>
      <c r="O16" s="83"/>
    </row>
    <row r="17" spans="1:15" ht="72.75" customHeight="1">
      <c r="A17" s="570" t="s">
        <v>410</v>
      </c>
      <c r="B17" s="571"/>
      <c r="C17" s="571"/>
      <c r="D17" s="571"/>
      <c r="E17" s="571"/>
      <c r="F17" s="571"/>
      <c r="G17" s="571"/>
      <c r="H17" s="592"/>
      <c r="I17" s="88"/>
      <c r="J17"/>
      <c r="K17"/>
      <c r="L17" s="88"/>
      <c r="M17" s="88"/>
      <c r="O17" s="83"/>
    </row>
    <row r="18" spans="1:15" ht="21" thickBot="1">
      <c r="A18" s="593" t="s">
        <v>316</v>
      </c>
      <c r="B18" s="594"/>
      <c r="C18" s="594"/>
      <c r="D18" s="594"/>
      <c r="E18" s="594"/>
      <c r="F18" s="594"/>
      <c r="G18" s="594"/>
      <c r="H18" s="595"/>
      <c r="I18" s="88"/>
      <c r="J18"/>
      <c r="K18"/>
      <c r="L18" s="88"/>
      <c r="M18" s="88"/>
      <c r="O18" s="83"/>
    </row>
    <row r="19" spans="1:15" ht="15.75">
      <c r="A19" s="498" t="s">
        <v>22</v>
      </c>
      <c r="B19" s="562" t="s">
        <v>195</v>
      </c>
      <c r="C19" s="502" t="s">
        <v>0</v>
      </c>
      <c r="D19" s="502"/>
      <c r="E19" s="502" t="s">
        <v>23</v>
      </c>
      <c r="F19" s="533" t="s">
        <v>38</v>
      </c>
      <c r="G19" s="506" t="s">
        <v>24</v>
      </c>
      <c r="H19" s="508" t="s">
        <v>25</v>
      </c>
      <c r="I19" s="88"/>
      <c r="J19"/>
      <c r="K19"/>
      <c r="L19" s="88"/>
      <c r="M19" s="88"/>
      <c r="O19" s="83"/>
    </row>
    <row r="20" spans="1:15" ht="16.5" thickBot="1">
      <c r="A20" s="596"/>
      <c r="B20" s="597"/>
      <c r="C20" s="598"/>
      <c r="D20" s="598"/>
      <c r="E20" s="598"/>
      <c r="F20" s="564"/>
      <c r="G20" s="573"/>
      <c r="H20" s="574"/>
      <c r="I20" s="88"/>
      <c r="J20"/>
      <c r="K20"/>
      <c r="L20" s="88"/>
      <c r="M20" s="88"/>
      <c r="O20" s="83"/>
    </row>
    <row r="21" spans="1:15" ht="33.75" customHeight="1">
      <c r="A21" s="127" t="s">
        <v>226</v>
      </c>
      <c r="B21" s="586">
        <v>4300</v>
      </c>
      <c r="C21" s="589" t="s">
        <v>91</v>
      </c>
      <c r="D21" s="589"/>
      <c r="E21" s="169" t="s">
        <v>92</v>
      </c>
      <c r="F21" s="208">
        <v>50</v>
      </c>
      <c r="G21" s="208"/>
      <c r="H21" s="316"/>
      <c r="I21" s="88"/>
      <c r="J21"/>
      <c r="K21"/>
      <c r="L21" s="88"/>
      <c r="M21" s="88"/>
      <c r="O21" s="83"/>
    </row>
    <row r="22" spans="1:15" ht="33.75" customHeight="1">
      <c r="A22" s="146" t="s">
        <v>227</v>
      </c>
      <c r="B22" s="587"/>
      <c r="C22" s="590" t="s">
        <v>93</v>
      </c>
      <c r="D22" s="590"/>
      <c r="E22" s="159" t="s">
        <v>92</v>
      </c>
      <c r="F22" s="212" t="s">
        <v>264</v>
      </c>
      <c r="G22" s="212" t="s">
        <v>264</v>
      </c>
      <c r="H22" s="317" t="s">
        <v>264</v>
      </c>
      <c r="I22" s="88"/>
      <c r="J22"/>
      <c r="K22"/>
      <c r="L22" s="88"/>
      <c r="M22" s="88"/>
      <c r="O22" s="83"/>
    </row>
    <row r="23" spans="1:15" ht="33.75" customHeight="1">
      <c r="A23" s="146" t="s">
        <v>228</v>
      </c>
      <c r="B23" s="587"/>
      <c r="C23" s="590" t="s">
        <v>94</v>
      </c>
      <c r="D23" s="590"/>
      <c r="E23" s="159" t="s">
        <v>92</v>
      </c>
      <c r="F23" s="212" t="s">
        <v>264</v>
      </c>
      <c r="G23" s="212" t="s">
        <v>264</v>
      </c>
      <c r="H23" s="317" t="s">
        <v>264</v>
      </c>
      <c r="I23" s="88"/>
      <c r="J23"/>
      <c r="K23"/>
      <c r="L23" s="88"/>
      <c r="M23" s="88"/>
      <c r="O23" s="83"/>
    </row>
    <row r="24" spans="1:15" ht="33.75" customHeight="1">
      <c r="A24" s="146" t="s">
        <v>229</v>
      </c>
      <c r="B24" s="587"/>
      <c r="C24" s="590" t="s">
        <v>96</v>
      </c>
      <c r="D24" s="590"/>
      <c r="E24" s="159" t="s">
        <v>92</v>
      </c>
      <c r="F24" s="212" t="s">
        <v>264</v>
      </c>
      <c r="G24" s="212" t="s">
        <v>264</v>
      </c>
      <c r="H24" s="317" t="s">
        <v>264</v>
      </c>
      <c r="I24" s="88"/>
      <c r="J24"/>
      <c r="K24"/>
      <c r="L24" s="88"/>
      <c r="M24" s="88"/>
      <c r="O24" s="83"/>
    </row>
    <row r="25" spans="1:15" ht="33.75" customHeight="1">
      <c r="A25" s="146" t="s">
        <v>230</v>
      </c>
      <c r="B25" s="587"/>
      <c r="C25" s="590" t="s">
        <v>97</v>
      </c>
      <c r="D25" s="590"/>
      <c r="E25" s="159" t="s">
        <v>92</v>
      </c>
      <c r="F25" s="212">
        <v>50</v>
      </c>
      <c r="G25" s="212"/>
      <c r="H25" s="317"/>
      <c r="I25" s="88"/>
      <c r="J25"/>
      <c r="K25"/>
      <c r="L25" s="88"/>
      <c r="M25" s="88"/>
      <c r="O25" s="83"/>
    </row>
    <row r="26" spans="1:15" ht="33.75" customHeight="1" thickBot="1">
      <c r="A26" s="230" t="s">
        <v>231</v>
      </c>
      <c r="B26" s="588"/>
      <c r="C26" s="591" t="s">
        <v>95</v>
      </c>
      <c r="D26" s="591"/>
      <c r="E26" s="163" t="s">
        <v>92</v>
      </c>
      <c r="F26" s="212">
        <v>10</v>
      </c>
      <c r="G26" s="159"/>
      <c r="H26" s="317"/>
      <c r="I26" s="88"/>
      <c r="J26"/>
      <c r="K26"/>
      <c r="L26" s="88"/>
      <c r="M26" s="88"/>
      <c r="O26" s="83"/>
    </row>
    <row r="27" spans="1:15" ht="15.75">
      <c r="A27" s="57" t="s">
        <v>27</v>
      </c>
      <c r="B27" s="578" t="s">
        <v>98</v>
      </c>
      <c r="C27" s="579"/>
      <c r="D27" s="579"/>
      <c r="E27" s="579"/>
      <c r="F27" s="579"/>
      <c r="G27" s="580"/>
      <c r="H27" s="17"/>
      <c r="I27" s="88"/>
      <c r="J27"/>
      <c r="K27"/>
      <c r="L27" s="88"/>
      <c r="M27" s="88"/>
      <c r="O27" s="83"/>
    </row>
    <row r="28" spans="1:15" ht="15.75">
      <c r="A28" s="58" t="s">
        <v>35</v>
      </c>
      <c r="B28" s="449" t="s">
        <v>187</v>
      </c>
      <c r="C28" s="450"/>
      <c r="D28" s="450"/>
      <c r="E28" s="450"/>
      <c r="F28" s="450"/>
      <c r="G28" s="451"/>
      <c r="H28" s="42"/>
      <c r="I28" s="88"/>
      <c r="J28"/>
      <c r="K28"/>
      <c r="L28" s="88"/>
      <c r="M28" s="88"/>
      <c r="O28" s="83"/>
    </row>
    <row r="29" spans="1:15" ht="16.5" thickBot="1">
      <c r="A29" s="59" t="s">
        <v>36</v>
      </c>
      <c r="B29" s="478" t="s">
        <v>209</v>
      </c>
      <c r="C29" s="479"/>
      <c r="D29" s="479"/>
      <c r="E29" s="479"/>
      <c r="F29" s="479"/>
      <c r="G29" s="480"/>
      <c r="H29" s="60"/>
      <c r="I29" s="88"/>
      <c r="J29"/>
      <c r="K29"/>
      <c r="L29" s="88"/>
      <c r="M29" s="88"/>
      <c r="O29" s="83"/>
    </row>
    <row r="30" spans="1:15" ht="16.5" thickBot="1">
      <c r="A30" s="86"/>
      <c r="B30" s="87"/>
      <c r="C30" s="87"/>
      <c r="D30" s="87"/>
      <c r="E30" s="87"/>
      <c r="F30" s="87"/>
      <c r="G30" s="87"/>
      <c r="H30" s="88"/>
      <c r="I30" s="88"/>
      <c r="J30"/>
      <c r="K30"/>
      <c r="L30" s="88"/>
      <c r="M30" s="88"/>
      <c r="O30" s="83"/>
    </row>
    <row r="31" spans="1:15" ht="15.75">
      <c r="A31" s="523" t="s">
        <v>281</v>
      </c>
      <c r="B31" s="519"/>
      <c r="C31" s="519"/>
      <c r="D31" s="519"/>
      <c r="E31" s="519"/>
      <c r="F31" s="519"/>
      <c r="G31" s="581"/>
      <c r="H31" s="171"/>
      <c r="I31" s="88"/>
      <c r="J31"/>
      <c r="K31"/>
      <c r="L31" s="88"/>
      <c r="M31" s="88"/>
      <c r="O31" s="83"/>
    </row>
    <row r="32" spans="1:15" ht="15.75">
      <c r="A32" s="521" t="s">
        <v>314</v>
      </c>
      <c r="B32" s="450"/>
      <c r="C32" s="450"/>
      <c r="D32" s="450"/>
      <c r="E32" s="450"/>
      <c r="F32" s="450"/>
      <c r="G32" s="582"/>
      <c r="H32" s="42"/>
      <c r="I32" s="88"/>
      <c r="J32"/>
      <c r="K32"/>
      <c r="L32" s="88"/>
      <c r="M32" s="88"/>
      <c r="O32" s="83"/>
    </row>
    <row r="33" spans="1:16" ht="16.5" thickBot="1">
      <c r="A33" s="522" t="s">
        <v>289</v>
      </c>
      <c r="B33" s="479"/>
      <c r="C33" s="479"/>
      <c r="D33" s="479"/>
      <c r="E33" s="479"/>
      <c r="F33" s="479"/>
      <c r="G33" s="583"/>
      <c r="H33" s="60"/>
      <c r="I33" s="88"/>
      <c r="J33"/>
      <c r="K33"/>
      <c r="L33" s="88"/>
      <c r="M33" s="88"/>
      <c r="O33" s="83"/>
    </row>
    <row r="34" spans="1:16">
      <c r="F34" s="179"/>
      <c r="G34" s="4"/>
      <c r="H34" s="4"/>
      <c r="I34"/>
      <c r="J34"/>
      <c r="K34"/>
      <c r="L34"/>
      <c r="M34"/>
    </row>
    <row r="35" spans="1:16">
      <c r="A35" s="584" t="s">
        <v>284</v>
      </c>
      <c r="B35" s="584"/>
      <c r="C35" s="584"/>
      <c r="D35" s="584"/>
      <c r="E35" s="584"/>
      <c r="F35" s="584"/>
      <c r="G35" s="584"/>
      <c r="H35" s="584"/>
      <c r="I35"/>
      <c r="J35"/>
      <c r="K35"/>
      <c r="L35"/>
      <c r="M35"/>
    </row>
    <row r="36" spans="1:16">
      <c r="F36" s="179"/>
      <c r="G36" s="4"/>
      <c r="H36" s="4"/>
      <c r="I36"/>
      <c r="J36"/>
      <c r="K36"/>
      <c r="L36"/>
      <c r="M36"/>
    </row>
    <row r="37" spans="1:16" ht="109.5" customHeight="1">
      <c r="A37" s="585" t="s">
        <v>285</v>
      </c>
      <c r="B37" s="585"/>
      <c r="C37" s="585"/>
      <c r="D37" s="585"/>
      <c r="E37" s="585"/>
      <c r="F37" s="585"/>
      <c r="G37" s="585"/>
      <c r="H37" s="585"/>
      <c r="I37" s="239"/>
      <c r="J37" s="240"/>
      <c r="K37" s="240"/>
      <c r="L37" s="240"/>
      <c r="M37" s="85"/>
    </row>
    <row r="38" spans="1:16" ht="15.75">
      <c r="A38" s="455"/>
      <c r="B38" s="455"/>
      <c r="C38" s="455"/>
      <c r="D38" s="455"/>
      <c r="E38" s="455"/>
      <c r="F38" s="455"/>
      <c r="G38" s="455"/>
      <c r="H38" s="455"/>
      <c r="I38"/>
      <c r="J38"/>
      <c r="K38"/>
      <c r="L38"/>
      <c r="M38"/>
    </row>
    <row r="39" spans="1:16" ht="15.75">
      <c r="A39" s="78"/>
      <c r="B39" s="78"/>
      <c r="C39" s="78"/>
      <c r="D39" s="78"/>
      <c r="E39" s="78"/>
      <c r="F39" s="547"/>
      <c r="G39" s="547"/>
      <c r="H39" s="547"/>
      <c r="I39" s="139"/>
      <c r="J39" s="548"/>
      <c r="K39" s="548"/>
      <c r="L39" s="548"/>
      <c r="M39" s="548"/>
      <c r="N39" s="535"/>
      <c r="O39" s="535"/>
      <c r="P39" s="535"/>
    </row>
    <row r="40" spans="1:16" ht="15.75" hidden="1">
      <c r="A40" s="78"/>
      <c r="B40" s="78"/>
      <c r="C40" s="78"/>
      <c r="D40" s="78"/>
      <c r="E40" s="78"/>
      <c r="F40" s="547"/>
      <c r="G40" s="547"/>
      <c r="H40" s="547"/>
      <c r="I40" s="138"/>
      <c r="J40" s="549"/>
      <c r="K40" s="549"/>
      <c r="L40" s="549"/>
      <c r="M40" s="549"/>
      <c r="N40" s="535"/>
      <c r="O40" s="535"/>
      <c r="P40" s="535"/>
    </row>
    <row r="41" spans="1:16" ht="23.25" customHeight="1">
      <c r="A41" s="546"/>
      <c r="B41" s="86"/>
      <c r="C41" s="546"/>
      <c r="D41" s="86"/>
      <c r="E41" s="546"/>
      <c r="F41" s="577"/>
      <c r="G41" s="547"/>
      <c r="H41" s="547"/>
      <c r="I41" s="576"/>
      <c r="J41" s="545"/>
      <c r="K41" s="545"/>
      <c r="L41" s="545"/>
      <c r="M41" s="545"/>
      <c r="N41" s="535"/>
      <c r="O41" s="535"/>
      <c r="P41" s="535"/>
    </row>
    <row r="42" spans="1:16" ht="28.5" customHeight="1">
      <c r="A42" s="546"/>
      <c r="B42" s="86"/>
      <c r="C42" s="546"/>
      <c r="D42" s="86"/>
      <c r="E42" s="546"/>
      <c r="F42" s="577"/>
      <c r="G42" s="547"/>
      <c r="H42" s="547"/>
      <c r="I42" s="576"/>
      <c r="J42" s="545"/>
      <c r="K42" s="545"/>
      <c r="L42" s="545"/>
      <c r="M42" s="545"/>
      <c r="N42" s="535"/>
      <c r="O42" s="535"/>
      <c r="P42" s="535"/>
    </row>
    <row r="43" spans="1:16" ht="51.75" customHeight="1">
      <c r="A43" s="93"/>
      <c r="B43" s="93"/>
      <c r="C43" s="94"/>
      <c r="D43" s="94"/>
      <c r="E43" s="95"/>
      <c r="F43" s="241"/>
      <c r="G43" s="89"/>
      <c r="H43" s="89"/>
      <c r="I43" s="91"/>
      <c r="J43" s="92"/>
      <c r="K43" s="92"/>
      <c r="L43" s="92"/>
      <c r="M43" s="92"/>
    </row>
    <row r="44" spans="1:16" ht="51.75" customHeight="1">
      <c r="A44" s="93"/>
      <c r="B44" s="93"/>
      <c r="C44" s="94"/>
      <c r="D44" s="94"/>
      <c r="E44" s="95"/>
      <c r="F44" s="241"/>
      <c r="G44" s="89"/>
      <c r="H44" s="89"/>
      <c r="I44" s="91"/>
      <c r="J44" s="92"/>
      <c r="K44" s="92"/>
      <c r="L44" s="92"/>
      <c r="M44" s="92"/>
    </row>
    <row r="45" spans="1:16" ht="51.75" customHeight="1">
      <c r="A45" s="93"/>
      <c r="B45" s="93"/>
      <c r="C45" s="96"/>
      <c r="D45" s="96"/>
      <c r="E45" s="95"/>
      <c r="F45" s="241"/>
      <c r="G45" s="89"/>
      <c r="H45" s="89"/>
      <c r="I45" s="91"/>
      <c r="J45" s="92"/>
      <c r="K45" s="92"/>
      <c r="L45" s="92"/>
      <c r="M45" s="92"/>
    </row>
    <row r="46" spans="1:16" ht="51.75" customHeight="1">
      <c r="A46" s="93"/>
      <c r="B46" s="93"/>
      <c r="C46" s="94"/>
      <c r="D46" s="94"/>
      <c r="E46" s="95"/>
      <c r="F46" s="241"/>
      <c r="G46" s="89"/>
      <c r="H46" s="89"/>
      <c r="I46" s="91"/>
      <c r="J46" s="92"/>
      <c r="K46" s="92"/>
      <c r="L46" s="92"/>
      <c r="M46" s="92"/>
    </row>
    <row r="47" spans="1:16" ht="51.75" customHeight="1">
      <c r="A47" s="93"/>
      <c r="B47" s="93"/>
      <c r="C47" s="94"/>
      <c r="D47" s="94"/>
      <c r="E47" s="95"/>
      <c r="F47" s="241"/>
      <c r="G47" s="89"/>
      <c r="H47" s="89"/>
      <c r="I47" s="91"/>
      <c r="J47" s="92"/>
      <c r="K47" s="92"/>
      <c r="L47" s="92"/>
      <c r="M47" s="92"/>
    </row>
    <row r="48" spans="1:16" ht="51.75" customHeight="1">
      <c r="A48" s="93"/>
      <c r="B48" s="93"/>
      <c r="C48" s="94"/>
      <c r="D48" s="94"/>
      <c r="E48" s="95"/>
      <c r="F48" s="241"/>
      <c r="G48" s="89"/>
      <c r="H48" s="89"/>
      <c r="I48" s="91"/>
      <c r="J48" s="92"/>
      <c r="K48" s="92"/>
      <c r="L48" s="92"/>
      <c r="M48" s="92"/>
    </row>
    <row r="49" spans="1:16" ht="51.75" customHeight="1">
      <c r="A49" s="93"/>
      <c r="B49" s="93"/>
      <c r="C49" s="94"/>
      <c r="D49" s="94"/>
      <c r="E49" s="95"/>
      <c r="F49" s="241"/>
      <c r="G49" s="89"/>
      <c r="H49" s="89"/>
      <c r="I49" s="91"/>
      <c r="J49" s="92"/>
      <c r="K49" s="92"/>
      <c r="L49" s="92"/>
      <c r="M49" s="92"/>
    </row>
    <row r="50" spans="1:16" ht="51.75" customHeight="1">
      <c r="A50" s="93"/>
      <c r="B50" s="93"/>
      <c r="C50" s="94"/>
      <c r="D50" s="94"/>
      <c r="E50" s="95"/>
      <c r="F50" s="241"/>
      <c r="G50" s="89"/>
      <c r="H50" s="89"/>
      <c r="I50" s="91"/>
      <c r="J50" s="92"/>
      <c r="K50" s="92"/>
      <c r="L50" s="92"/>
      <c r="M50" s="92"/>
    </row>
    <row r="51" spans="1:16" ht="51.75" customHeight="1">
      <c r="A51" s="93"/>
      <c r="B51" s="93"/>
      <c r="C51" s="94"/>
      <c r="D51" s="94"/>
      <c r="E51" s="95"/>
      <c r="F51" s="97"/>
      <c r="G51" s="98"/>
      <c r="H51" s="99"/>
      <c r="I51" s="100"/>
      <c r="J51" s="101"/>
      <c r="K51" s="101"/>
      <c r="L51" s="101"/>
      <c r="M51" s="101"/>
      <c r="N51" s="108"/>
    </row>
    <row r="52" spans="1:16" ht="15.75">
      <c r="A52" s="86"/>
      <c r="B52" s="86"/>
      <c r="C52" s="543"/>
      <c r="D52" s="543"/>
      <c r="E52" s="543"/>
      <c r="F52" s="543"/>
      <c r="G52" s="543"/>
      <c r="H52" s="99"/>
      <c r="I52" s="102"/>
      <c r="J52" s="103"/>
      <c r="K52" s="103"/>
      <c r="L52" s="104"/>
      <c r="M52" s="104"/>
      <c r="N52" s="83"/>
      <c r="O52" s="83"/>
      <c r="P52" s="83"/>
    </row>
    <row r="53" spans="1:16" ht="15.75">
      <c r="A53" s="86"/>
      <c r="B53" s="86"/>
      <c r="C53" s="544"/>
      <c r="D53" s="544"/>
      <c r="E53" s="544"/>
      <c r="F53" s="544"/>
      <c r="G53" s="544"/>
      <c r="H53" s="99"/>
      <c r="I53" s="102"/>
      <c r="J53" s="103"/>
      <c r="K53" s="103"/>
      <c r="L53" s="104"/>
      <c r="M53" s="104"/>
      <c r="N53" s="83"/>
      <c r="O53" s="83"/>
      <c r="P53" s="83"/>
    </row>
    <row r="54" spans="1:16" ht="15.75">
      <c r="A54" s="86"/>
      <c r="B54" s="86"/>
      <c r="C54" s="544"/>
      <c r="D54" s="544"/>
      <c r="E54" s="544"/>
      <c r="F54" s="544"/>
      <c r="G54" s="544"/>
      <c r="H54" s="105"/>
      <c r="I54" s="106"/>
      <c r="L54" s="107"/>
      <c r="M54" s="107"/>
      <c r="O54" s="83"/>
    </row>
    <row r="55" spans="1:16">
      <c r="F55" s="179"/>
      <c r="G55" s="4"/>
      <c r="H55" s="4"/>
      <c r="I55"/>
      <c r="J55"/>
      <c r="K55"/>
      <c r="L55"/>
      <c r="M55"/>
    </row>
    <row r="56" spans="1:16">
      <c r="F56" s="179"/>
      <c r="G56" s="4"/>
      <c r="H56" s="4"/>
      <c r="I56"/>
      <c r="J56"/>
      <c r="K56"/>
      <c r="L56"/>
      <c r="M56"/>
    </row>
    <row r="57" spans="1:16">
      <c r="F57" s="179"/>
      <c r="G57" s="4"/>
      <c r="H57" s="4"/>
      <c r="I57"/>
      <c r="J57"/>
      <c r="K57"/>
      <c r="L57"/>
      <c r="M57"/>
    </row>
    <row r="58" spans="1:16">
      <c r="F58" s="179"/>
      <c r="G58" s="4"/>
      <c r="H58" s="4"/>
      <c r="I58"/>
      <c r="J58"/>
      <c r="K58"/>
      <c r="L58"/>
      <c r="M58"/>
    </row>
    <row r="59" spans="1:16">
      <c r="F59" s="179"/>
      <c r="G59" s="4"/>
      <c r="H59" s="4"/>
      <c r="I59"/>
      <c r="J59"/>
      <c r="K59"/>
      <c r="L59"/>
      <c r="M59"/>
    </row>
    <row r="60" spans="1:16">
      <c r="F60" s="179"/>
      <c r="G60" s="4"/>
      <c r="H60" s="4"/>
      <c r="I60"/>
      <c r="J60"/>
      <c r="K60"/>
      <c r="L60"/>
      <c r="M60"/>
    </row>
    <row r="61" spans="1:16">
      <c r="F61" s="179"/>
      <c r="G61" s="4"/>
      <c r="H61" s="4"/>
      <c r="I61"/>
      <c r="J61"/>
      <c r="K61"/>
      <c r="L61"/>
      <c r="M61"/>
    </row>
  </sheetData>
  <mergeCells count="78">
    <mergeCell ref="J4:M4"/>
    <mergeCell ref="N4:P4"/>
    <mergeCell ref="G5:G6"/>
    <mergeCell ref="A1:H1"/>
    <mergeCell ref="A2:H2"/>
    <mergeCell ref="A3:H3"/>
    <mergeCell ref="F4:H4"/>
    <mergeCell ref="A5:A6"/>
    <mergeCell ref="B5:B6"/>
    <mergeCell ref="C5:D6"/>
    <mergeCell ref="E5:E6"/>
    <mergeCell ref="F5:F6"/>
    <mergeCell ref="N5:N6"/>
    <mergeCell ref="O5:O6"/>
    <mergeCell ref="P5:P6"/>
    <mergeCell ref="H5:H6"/>
    <mergeCell ref="B7:B12"/>
    <mergeCell ref="C7:D7"/>
    <mergeCell ref="C8:D8"/>
    <mergeCell ref="C9:D9"/>
    <mergeCell ref="C10:D10"/>
    <mergeCell ref="C11:D11"/>
    <mergeCell ref="C12:D12"/>
    <mergeCell ref="I5:I6"/>
    <mergeCell ref="J5:J6"/>
    <mergeCell ref="K5:K6"/>
    <mergeCell ref="L5:L6"/>
    <mergeCell ref="M5:M6"/>
    <mergeCell ref="A19:A20"/>
    <mergeCell ref="B19:B20"/>
    <mergeCell ref="C19:D20"/>
    <mergeCell ref="E19:E20"/>
    <mergeCell ref="F19:F20"/>
    <mergeCell ref="B13:G13"/>
    <mergeCell ref="B14:G14"/>
    <mergeCell ref="B15:G15"/>
    <mergeCell ref="A17:H17"/>
    <mergeCell ref="A18:H18"/>
    <mergeCell ref="G19:G20"/>
    <mergeCell ref="H19:H20"/>
    <mergeCell ref="B21:B26"/>
    <mergeCell ref="C21:D21"/>
    <mergeCell ref="C22:D22"/>
    <mergeCell ref="C23:D23"/>
    <mergeCell ref="C24:D24"/>
    <mergeCell ref="C25:D25"/>
    <mergeCell ref="C26:D26"/>
    <mergeCell ref="N39:P40"/>
    <mergeCell ref="F40:H40"/>
    <mergeCell ref="J40:M40"/>
    <mergeCell ref="B27:G27"/>
    <mergeCell ref="B28:G28"/>
    <mergeCell ref="B29:G29"/>
    <mergeCell ref="A31:G31"/>
    <mergeCell ref="A32:G32"/>
    <mergeCell ref="A33:G33"/>
    <mergeCell ref="A35:H35"/>
    <mergeCell ref="A37:H37"/>
    <mergeCell ref="A38:H38"/>
    <mergeCell ref="F39:H39"/>
    <mergeCell ref="J39:M39"/>
    <mergeCell ref="A41:A42"/>
    <mergeCell ref="C41:C42"/>
    <mergeCell ref="E41:E42"/>
    <mergeCell ref="F41:F42"/>
    <mergeCell ref="G41:G42"/>
    <mergeCell ref="O41:O42"/>
    <mergeCell ref="P41:P42"/>
    <mergeCell ref="C52:G52"/>
    <mergeCell ref="C53:G53"/>
    <mergeCell ref="C54:G54"/>
    <mergeCell ref="I41:I42"/>
    <mergeCell ref="J41:J42"/>
    <mergeCell ref="K41:K42"/>
    <mergeCell ref="L41:L42"/>
    <mergeCell ref="M41:M42"/>
    <mergeCell ref="N41:N42"/>
    <mergeCell ref="H41:H42"/>
  </mergeCells>
  <printOptions horizontalCentered="1"/>
  <pageMargins left="0.25" right="0.25" top="0.75" bottom="0.75" header="0.3" footer="0.3"/>
  <pageSetup paperSize="9" scale="68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4A82D2-92AA-4EBC-AC8F-B05D9A9133AD}">
  <sheetPr>
    <pageSetUpPr fitToPage="1"/>
  </sheetPr>
  <dimension ref="A1:P28"/>
  <sheetViews>
    <sheetView view="pageBreakPreview" topLeftCell="A7" zoomScale="90" zoomScaleNormal="70" zoomScaleSheetLayoutView="90" workbookViewId="0">
      <selection activeCell="A12" sqref="A12:G12"/>
    </sheetView>
  </sheetViews>
  <sheetFormatPr defaultRowHeight="15"/>
  <cols>
    <col min="1" max="1" width="10.85546875" bestFit="1" customWidth="1"/>
    <col min="2" max="2" width="15.5703125" customWidth="1"/>
    <col min="3" max="3" width="47.85546875" customWidth="1"/>
    <col min="5" max="5" width="10.85546875" customWidth="1"/>
    <col min="7" max="7" width="15.140625" customWidth="1"/>
    <col min="8" max="8" width="11.7109375" customWidth="1"/>
    <col min="9" max="9" width="13" customWidth="1"/>
    <col min="10" max="10" width="9.140625" customWidth="1"/>
    <col min="12" max="12" width="12" customWidth="1"/>
    <col min="13" max="13" width="10.140625" customWidth="1"/>
    <col min="14" max="14" width="16.42578125" customWidth="1"/>
    <col min="15" max="15" width="14.28515625" customWidth="1"/>
    <col min="16" max="16" width="16.28515625" customWidth="1"/>
  </cols>
  <sheetData>
    <row r="1" spans="1:16" ht="20.25" customHeight="1">
      <c r="A1" s="539" t="s">
        <v>315</v>
      </c>
      <c r="B1" s="540"/>
      <c r="C1" s="541"/>
      <c r="D1" s="541"/>
      <c r="E1" s="541"/>
      <c r="F1" s="541"/>
      <c r="G1" s="542"/>
    </row>
    <row r="2" spans="1:16" ht="57.75" customHeight="1">
      <c r="A2" s="570" t="s">
        <v>411</v>
      </c>
      <c r="B2" s="571"/>
      <c r="C2" s="571"/>
      <c r="D2" s="571"/>
      <c r="E2" s="571"/>
      <c r="F2" s="571"/>
      <c r="G2" s="592"/>
    </row>
    <row r="3" spans="1:16" ht="63.75" customHeight="1" thickBot="1">
      <c r="A3" s="593" t="s">
        <v>317</v>
      </c>
      <c r="B3" s="594"/>
      <c r="C3" s="594"/>
      <c r="D3" s="594"/>
      <c r="E3" s="594"/>
      <c r="F3" s="594"/>
      <c r="G3" s="595"/>
      <c r="H3" s="112"/>
      <c r="I3" s="112"/>
      <c r="J3" s="111"/>
      <c r="K3" s="111"/>
      <c r="L3" s="111"/>
      <c r="M3" s="84"/>
      <c r="N3" s="82"/>
      <c r="O3" s="82"/>
      <c r="P3" s="82"/>
    </row>
    <row r="4" spans="1:16" ht="30.75" customHeight="1">
      <c r="A4" s="457" t="s">
        <v>22</v>
      </c>
      <c r="B4" s="463" t="s">
        <v>195</v>
      </c>
      <c r="C4" s="459" t="s">
        <v>0</v>
      </c>
      <c r="D4" s="461" t="s">
        <v>23</v>
      </c>
      <c r="E4" s="614" t="s">
        <v>38</v>
      </c>
      <c r="F4" s="615" t="s">
        <v>24</v>
      </c>
      <c r="G4" s="616" t="s">
        <v>25</v>
      </c>
      <c r="H4" s="510"/>
      <c r="I4" s="510"/>
      <c r="J4" s="510"/>
      <c r="K4" s="510"/>
      <c r="L4" s="510"/>
      <c r="M4" s="510"/>
      <c r="N4" s="535"/>
      <c r="O4" s="535"/>
      <c r="P4" s="535"/>
    </row>
    <row r="5" spans="1:16" ht="15.75" customHeight="1" thickBot="1">
      <c r="A5" s="610"/>
      <c r="B5" s="611"/>
      <c r="C5" s="612"/>
      <c r="D5" s="613"/>
      <c r="E5" s="572"/>
      <c r="F5" s="573"/>
      <c r="G5" s="574"/>
      <c r="H5" s="510"/>
      <c r="I5" s="510"/>
      <c r="J5" s="510"/>
      <c r="K5" s="510"/>
      <c r="L5" s="510"/>
      <c r="M5" s="510"/>
      <c r="N5" s="535"/>
      <c r="O5" s="535"/>
      <c r="P5" s="535"/>
    </row>
    <row r="6" spans="1:16" ht="409.6" customHeight="1" thickBot="1">
      <c r="A6" s="122" t="s">
        <v>318</v>
      </c>
      <c r="B6" s="26" t="s">
        <v>196</v>
      </c>
      <c r="C6" s="243" t="s">
        <v>319</v>
      </c>
      <c r="D6" s="244" t="s">
        <v>320</v>
      </c>
      <c r="E6" s="29">
        <v>50</v>
      </c>
      <c r="F6" s="74"/>
      <c r="G6" s="30"/>
      <c r="H6" s="113"/>
      <c r="I6" s="113"/>
      <c r="J6" s="113"/>
      <c r="K6" s="113"/>
      <c r="L6" s="113"/>
      <c r="M6" s="113"/>
      <c r="N6" s="117"/>
      <c r="O6" s="83"/>
      <c r="P6" s="82"/>
    </row>
    <row r="7" spans="1:16" ht="15.75">
      <c r="A7" s="58" t="s">
        <v>188</v>
      </c>
      <c r="B7" s="518" t="s">
        <v>98</v>
      </c>
      <c r="C7" s="519"/>
      <c r="D7" s="519"/>
      <c r="E7" s="519"/>
      <c r="F7" s="520"/>
      <c r="G7" s="42">
        <f>SUM(G6)</f>
        <v>0</v>
      </c>
      <c r="H7" s="114"/>
      <c r="I7" s="114"/>
      <c r="J7" s="1"/>
      <c r="K7" s="1"/>
      <c r="L7" s="114"/>
      <c r="M7" s="114"/>
      <c r="N7" s="83"/>
      <c r="O7" s="83"/>
      <c r="P7" s="83"/>
    </row>
    <row r="8" spans="1:16" ht="15.75">
      <c r="A8" s="58" t="s">
        <v>321</v>
      </c>
      <c r="B8" s="449" t="s">
        <v>186</v>
      </c>
      <c r="C8" s="450"/>
      <c r="D8" s="450"/>
      <c r="E8" s="450"/>
      <c r="F8" s="451"/>
      <c r="G8" s="42">
        <f>G7*8%</f>
        <v>0</v>
      </c>
      <c r="H8" s="114"/>
      <c r="I8" s="114"/>
      <c r="J8" s="1"/>
      <c r="K8" s="1"/>
      <c r="L8" s="114"/>
      <c r="M8" s="114"/>
      <c r="N8" s="83"/>
      <c r="O8" s="83"/>
      <c r="P8" s="83"/>
    </row>
    <row r="9" spans="1:16" ht="15.75">
      <c r="A9" s="58" t="s">
        <v>322</v>
      </c>
      <c r="B9" s="449" t="s">
        <v>209</v>
      </c>
      <c r="C9" s="450"/>
      <c r="D9" s="450"/>
      <c r="E9" s="450"/>
      <c r="F9" s="451"/>
      <c r="G9" s="132">
        <f>G7*1.08</f>
        <v>0</v>
      </c>
      <c r="H9" s="88"/>
      <c r="I9" s="88"/>
      <c r="L9" s="88"/>
      <c r="M9" s="88"/>
      <c r="N9" s="82"/>
      <c r="O9" s="83"/>
      <c r="P9" s="82"/>
    </row>
    <row r="10" spans="1:16" ht="15.75">
      <c r="A10" s="607"/>
      <c r="B10" s="608"/>
      <c r="C10" s="608"/>
      <c r="D10" s="608"/>
      <c r="E10" s="608"/>
      <c r="F10" s="608"/>
      <c r="G10" s="609"/>
    </row>
    <row r="11" spans="1:16" ht="15.75">
      <c r="A11" s="86"/>
      <c r="B11" s="86"/>
      <c r="C11" s="86"/>
      <c r="D11" s="86"/>
      <c r="E11" s="86"/>
      <c r="F11" s="86"/>
      <c r="G11" s="86"/>
    </row>
    <row r="12" spans="1:16" ht="58.5" customHeight="1">
      <c r="A12" s="570" t="s">
        <v>411</v>
      </c>
      <c r="B12" s="571"/>
      <c r="C12" s="571"/>
      <c r="D12" s="571"/>
      <c r="E12" s="571"/>
      <c r="F12" s="571"/>
      <c r="G12" s="592"/>
    </row>
    <row r="13" spans="1:16" ht="58.5" customHeight="1" thickBot="1">
      <c r="A13" s="593" t="s">
        <v>323</v>
      </c>
      <c r="B13" s="594"/>
      <c r="C13" s="594"/>
      <c r="D13" s="594"/>
      <c r="E13" s="594"/>
      <c r="F13" s="594"/>
      <c r="G13" s="595"/>
    </row>
    <row r="14" spans="1:16">
      <c r="A14" s="457" t="s">
        <v>22</v>
      </c>
      <c r="B14" s="463" t="s">
        <v>195</v>
      </c>
      <c r="C14" s="459" t="s">
        <v>0</v>
      </c>
      <c r="D14" s="461" t="s">
        <v>23</v>
      </c>
      <c r="E14" s="614" t="s">
        <v>38</v>
      </c>
      <c r="F14" s="615" t="s">
        <v>24</v>
      </c>
      <c r="G14" s="616" t="s">
        <v>25</v>
      </c>
    </row>
    <row r="15" spans="1:16" ht="15.75" thickBot="1">
      <c r="A15" s="610"/>
      <c r="B15" s="611"/>
      <c r="C15" s="612"/>
      <c r="D15" s="613"/>
      <c r="E15" s="572"/>
      <c r="F15" s="573"/>
      <c r="G15" s="574"/>
    </row>
    <row r="16" spans="1:16" ht="330.75" thickBot="1">
      <c r="A16" s="122" t="s">
        <v>318</v>
      </c>
      <c r="B16" s="26" t="s">
        <v>196</v>
      </c>
      <c r="C16" s="243" t="s">
        <v>319</v>
      </c>
      <c r="D16" s="244" t="s">
        <v>320</v>
      </c>
      <c r="E16" s="29">
        <v>50</v>
      </c>
      <c r="F16" s="74"/>
      <c r="G16" s="30"/>
    </row>
    <row r="17" spans="1:7" ht="15.75">
      <c r="A17" s="58" t="s">
        <v>188</v>
      </c>
      <c r="B17" s="518" t="s">
        <v>98</v>
      </c>
      <c r="C17" s="519"/>
      <c r="D17" s="519"/>
      <c r="E17" s="519"/>
      <c r="F17" s="520"/>
      <c r="G17" s="42"/>
    </row>
    <row r="18" spans="1:7" ht="15.75">
      <c r="A18" s="58" t="s">
        <v>321</v>
      </c>
      <c r="B18" s="449" t="s">
        <v>186</v>
      </c>
      <c r="C18" s="450"/>
      <c r="D18" s="450"/>
      <c r="E18" s="450"/>
      <c r="F18" s="451"/>
      <c r="G18" s="42"/>
    </row>
    <row r="19" spans="1:7" ht="15.75">
      <c r="A19" s="58" t="s">
        <v>322</v>
      </c>
      <c r="B19" s="449" t="s">
        <v>209</v>
      </c>
      <c r="C19" s="450"/>
      <c r="D19" s="450"/>
      <c r="E19" s="450"/>
      <c r="F19" s="451"/>
      <c r="G19" s="132"/>
    </row>
    <row r="20" spans="1:7" ht="16.5" thickBot="1">
      <c r="A20" s="86"/>
      <c r="B20" s="86"/>
      <c r="C20" s="86"/>
      <c r="D20" s="86"/>
      <c r="E20" s="86"/>
      <c r="F20" s="86"/>
      <c r="G20" s="86"/>
    </row>
    <row r="21" spans="1:7" ht="15.75">
      <c r="A21" s="523" t="s">
        <v>281</v>
      </c>
      <c r="B21" s="519"/>
      <c r="C21" s="519"/>
      <c r="D21" s="519"/>
      <c r="E21" s="519"/>
      <c r="F21" s="520"/>
      <c r="G21" s="171"/>
    </row>
    <row r="22" spans="1:7" ht="15.75">
      <c r="A22" s="521" t="s">
        <v>282</v>
      </c>
      <c r="B22" s="450"/>
      <c r="C22" s="450"/>
      <c r="D22" s="450"/>
      <c r="E22" s="450"/>
      <c r="F22" s="451"/>
      <c r="G22" s="42"/>
    </row>
    <row r="23" spans="1:7" ht="16.5" thickBot="1">
      <c r="A23" s="522" t="s">
        <v>289</v>
      </c>
      <c r="B23" s="479"/>
      <c r="C23" s="479"/>
      <c r="D23" s="479"/>
      <c r="E23" s="479"/>
      <c r="F23" s="480"/>
      <c r="G23" s="60"/>
    </row>
    <row r="24" spans="1:7" ht="15.75">
      <c r="A24" s="86"/>
      <c r="B24" s="86"/>
      <c r="C24" s="86"/>
      <c r="D24" s="86"/>
      <c r="E24" s="86"/>
      <c r="F24" s="86"/>
      <c r="G24" s="86"/>
    </row>
    <row r="25" spans="1:7" ht="39.75" customHeight="1">
      <c r="A25" s="605" t="s">
        <v>284</v>
      </c>
      <c r="B25" s="605"/>
      <c r="C25" s="605"/>
      <c r="D25" s="605"/>
      <c r="E25" s="605"/>
      <c r="F25" s="605"/>
      <c r="G25" s="605"/>
    </row>
    <row r="27" spans="1:7" ht="40.5" customHeight="1">
      <c r="A27" s="606" t="s">
        <v>285</v>
      </c>
      <c r="B27" s="606"/>
      <c r="C27" s="606"/>
      <c r="D27" s="606"/>
      <c r="E27" s="606"/>
      <c r="F27" s="606"/>
      <c r="G27" s="606"/>
    </row>
    <row r="28" spans="1:7" ht="40.5" customHeight="1">
      <c r="A28" s="606"/>
      <c r="B28" s="606"/>
      <c r="C28" s="606"/>
      <c r="D28" s="606"/>
      <c r="E28" s="606"/>
      <c r="F28" s="606"/>
      <c r="G28" s="606"/>
    </row>
  </sheetData>
  <mergeCells count="40">
    <mergeCell ref="A1:G1"/>
    <mergeCell ref="A2:G2"/>
    <mergeCell ref="A3:G3"/>
    <mergeCell ref="A4:A5"/>
    <mergeCell ref="B4:B5"/>
    <mergeCell ref="C4:C5"/>
    <mergeCell ref="D4:D5"/>
    <mergeCell ref="E4:E5"/>
    <mergeCell ref="F4:F5"/>
    <mergeCell ref="G4:G5"/>
    <mergeCell ref="B9:F9"/>
    <mergeCell ref="H4:H5"/>
    <mergeCell ref="I4:I5"/>
    <mergeCell ref="J4:J5"/>
    <mergeCell ref="K4:K5"/>
    <mergeCell ref="N4:N5"/>
    <mergeCell ref="O4:O5"/>
    <mergeCell ref="P4:P5"/>
    <mergeCell ref="B7:F7"/>
    <mergeCell ref="B8:F8"/>
    <mergeCell ref="L4:L5"/>
    <mergeCell ref="M4:M5"/>
    <mergeCell ref="A10:G10"/>
    <mergeCell ref="A12:G12"/>
    <mergeCell ref="A13:G13"/>
    <mergeCell ref="A14:A15"/>
    <mergeCell ref="B14:B15"/>
    <mergeCell ref="C14:C15"/>
    <mergeCell ref="D14:D15"/>
    <mergeCell ref="E14:E15"/>
    <mergeCell ref="F14:F15"/>
    <mergeCell ref="G14:G15"/>
    <mergeCell ref="A25:G25"/>
    <mergeCell ref="A27:G28"/>
    <mergeCell ref="B17:F17"/>
    <mergeCell ref="B18:F18"/>
    <mergeCell ref="B19:F19"/>
    <mergeCell ref="A21:F21"/>
    <mergeCell ref="A22:F22"/>
    <mergeCell ref="A23:F23"/>
  </mergeCells>
  <pageMargins left="0.7" right="0.7" top="0.75" bottom="0.75" header="0.3" footer="0.3"/>
  <pageSetup paperSize="9" scale="53" fitToWidth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F9B733-C4F4-4184-8875-17CB538458FA}">
  <sheetPr>
    <pageSetUpPr fitToPage="1"/>
  </sheetPr>
  <dimension ref="A1:O211"/>
  <sheetViews>
    <sheetView view="pageBreakPreview" topLeftCell="A73" zoomScale="85" zoomScaleNormal="85" zoomScaleSheetLayoutView="85" workbookViewId="0">
      <selection activeCell="A86" sqref="A86:G86"/>
    </sheetView>
  </sheetViews>
  <sheetFormatPr defaultRowHeight="15.75"/>
  <cols>
    <col min="1" max="1" width="11.5703125" style="3" bestFit="1" customWidth="1"/>
    <col min="2" max="2" width="11.5703125" style="3" customWidth="1"/>
    <col min="3" max="3" width="47" style="110" customWidth="1"/>
    <col min="4" max="4" width="8.85546875" style="109" customWidth="1"/>
    <col min="5" max="5" width="13" style="242" customWidth="1"/>
    <col min="6" max="6" width="11.28515625" style="79" customWidth="1"/>
    <col min="7" max="7" width="18" style="79" customWidth="1"/>
    <col min="8" max="8" width="12.42578125" style="80" customWidth="1"/>
    <col min="9" max="9" width="11.28515625" style="81" hidden="1" customWidth="1"/>
    <col min="10" max="10" width="9.140625" style="81"/>
    <col min="11" max="11" width="14.7109375" style="81" hidden="1" customWidth="1"/>
    <col min="12" max="12" width="11.28515625" style="81" customWidth="1"/>
    <col min="13" max="13" width="22" style="82" customWidth="1"/>
    <col min="14" max="14" width="10.5703125" style="82" customWidth="1"/>
    <col min="15" max="15" width="10.42578125" style="82" customWidth="1"/>
  </cols>
  <sheetData>
    <row r="1" spans="1:15" ht="45" customHeight="1">
      <c r="A1" s="539" t="s">
        <v>315</v>
      </c>
      <c r="B1" s="540"/>
      <c r="C1" s="541"/>
      <c r="D1" s="541"/>
      <c r="E1" s="541"/>
      <c r="F1" s="541"/>
      <c r="G1" s="542"/>
      <c r="H1" s="141"/>
      <c r="I1"/>
      <c r="J1"/>
      <c r="K1"/>
      <c r="L1"/>
    </row>
    <row r="2" spans="1:15" ht="39" customHeight="1">
      <c r="A2" s="570" t="s">
        <v>411</v>
      </c>
      <c r="B2" s="571"/>
      <c r="C2" s="571"/>
      <c r="D2" s="571"/>
      <c r="E2" s="571"/>
      <c r="F2" s="571"/>
      <c r="G2" s="592"/>
      <c r="H2" s="141"/>
      <c r="I2"/>
      <c r="J2"/>
      <c r="K2"/>
      <c r="L2"/>
    </row>
    <row r="3" spans="1:15" ht="67.5" customHeight="1" thickBot="1">
      <c r="A3" s="655" t="s">
        <v>324</v>
      </c>
      <c r="B3" s="656"/>
      <c r="C3" s="656"/>
      <c r="D3" s="656"/>
      <c r="E3" s="656"/>
      <c r="F3" s="656"/>
      <c r="G3" s="657"/>
      <c r="H3" s="140"/>
      <c r="I3"/>
      <c r="J3"/>
      <c r="K3"/>
      <c r="L3"/>
    </row>
    <row r="4" spans="1:15" ht="12" customHeight="1">
      <c r="A4" s="658" t="s">
        <v>22</v>
      </c>
      <c r="B4" s="660" t="s">
        <v>195</v>
      </c>
      <c r="C4" s="662" t="s">
        <v>0</v>
      </c>
      <c r="D4" s="662" t="s">
        <v>23</v>
      </c>
      <c r="E4" s="664" t="s">
        <v>38</v>
      </c>
      <c r="F4" s="660" t="s">
        <v>24</v>
      </c>
      <c r="G4" s="665" t="s">
        <v>25</v>
      </c>
      <c r="H4" s="510"/>
      <c r="I4" s="510"/>
      <c r="J4" s="510"/>
      <c r="K4" s="510"/>
      <c r="L4" s="510"/>
      <c r="M4" s="535"/>
      <c r="N4" s="535"/>
      <c r="O4" s="535"/>
    </row>
    <row r="5" spans="1:15" ht="33" customHeight="1" thickBot="1">
      <c r="A5" s="659"/>
      <c r="B5" s="661"/>
      <c r="C5" s="663"/>
      <c r="D5" s="663"/>
      <c r="E5" s="505"/>
      <c r="F5" s="661"/>
      <c r="G5" s="666"/>
      <c r="H5" s="510"/>
      <c r="I5" s="510"/>
      <c r="J5" s="510"/>
      <c r="K5" s="510"/>
      <c r="L5" s="510"/>
      <c r="M5" s="535"/>
      <c r="N5" s="535"/>
      <c r="O5" s="535"/>
    </row>
    <row r="6" spans="1:15" ht="30" customHeight="1" thickBot="1">
      <c r="A6" s="626" t="s">
        <v>157</v>
      </c>
      <c r="B6" s="627"/>
      <c r="C6" s="627"/>
      <c r="D6" s="627"/>
      <c r="E6" s="627"/>
      <c r="F6" s="627"/>
      <c r="G6" s="628"/>
      <c r="H6" s="119"/>
      <c r="I6" s="119"/>
      <c r="J6" s="119"/>
      <c r="K6" s="119"/>
      <c r="L6" s="119"/>
      <c r="M6" s="119"/>
      <c r="N6" s="119"/>
      <c r="O6" s="119"/>
    </row>
    <row r="7" spans="1:15" ht="67.5" customHeight="1">
      <c r="A7" s="245" t="s">
        <v>232</v>
      </c>
      <c r="B7" s="246">
        <v>4300</v>
      </c>
      <c r="C7" s="143" t="s">
        <v>158</v>
      </c>
      <c r="D7" s="247" t="s">
        <v>325</v>
      </c>
      <c r="E7" s="248">
        <v>100</v>
      </c>
      <c r="F7" s="134"/>
      <c r="G7" s="249"/>
      <c r="H7" s="123"/>
      <c r="I7" s="123"/>
      <c r="J7" s="123"/>
      <c r="K7" s="123"/>
      <c r="L7" s="123"/>
      <c r="M7" s="123"/>
      <c r="N7" s="123"/>
      <c r="O7" s="123"/>
    </row>
    <row r="8" spans="1:15" ht="67.5" customHeight="1">
      <c r="A8" s="250" t="s">
        <v>233</v>
      </c>
      <c r="B8" s="251">
        <v>4270</v>
      </c>
      <c r="C8" s="115" t="s">
        <v>159</v>
      </c>
      <c r="D8" s="144" t="s">
        <v>165</v>
      </c>
      <c r="E8" s="159">
        <v>80</v>
      </c>
      <c r="F8" s="131"/>
      <c r="G8" s="266"/>
      <c r="H8" s="123"/>
      <c r="I8" s="123"/>
      <c r="J8" s="123"/>
      <c r="K8" s="123"/>
      <c r="L8" s="123"/>
      <c r="M8" s="123"/>
      <c r="N8" s="123"/>
      <c r="O8" s="123"/>
    </row>
    <row r="9" spans="1:15" ht="54" customHeight="1">
      <c r="A9" s="250" t="s">
        <v>234</v>
      </c>
      <c r="B9" s="251">
        <v>4270</v>
      </c>
      <c r="C9" s="115" t="s">
        <v>160</v>
      </c>
      <c r="D9" s="144" t="s">
        <v>165</v>
      </c>
      <c r="E9" s="159">
        <v>80</v>
      </c>
      <c r="F9" s="131"/>
      <c r="G9" s="266"/>
      <c r="H9" s="123"/>
      <c r="I9" s="123"/>
      <c r="J9" s="123"/>
      <c r="K9" s="123"/>
      <c r="L9" s="123"/>
      <c r="M9" s="123"/>
      <c r="N9" s="123"/>
      <c r="O9" s="123"/>
    </row>
    <row r="10" spans="1:15" ht="79.5" customHeight="1">
      <c r="A10" s="250" t="s">
        <v>235</v>
      </c>
      <c r="B10" s="251">
        <v>4270</v>
      </c>
      <c r="C10" s="115" t="s">
        <v>161</v>
      </c>
      <c r="D10" s="144" t="s">
        <v>163</v>
      </c>
      <c r="E10" s="159">
        <v>10</v>
      </c>
      <c r="F10" s="131"/>
      <c r="G10" s="266"/>
      <c r="H10" s="123"/>
      <c r="I10" s="123"/>
      <c r="J10" s="123"/>
      <c r="K10" s="123"/>
      <c r="L10" s="123"/>
      <c r="M10" s="90"/>
      <c r="N10" s="123"/>
      <c r="O10" s="123"/>
    </row>
    <row r="11" spans="1:15" ht="77.25" customHeight="1">
      <c r="A11" s="250" t="s">
        <v>236</v>
      </c>
      <c r="B11" s="251">
        <v>4270</v>
      </c>
      <c r="C11" s="115" t="s">
        <v>162</v>
      </c>
      <c r="D11" s="144" t="s">
        <v>163</v>
      </c>
      <c r="E11" s="69" t="s">
        <v>264</v>
      </c>
      <c r="F11" s="68" t="s">
        <v>264</v>
      </c>
      <c r="G11" s="318" t="s">
        <v>264</v>
      </c>
      <c r="H11" s="113"/>
      <c r="I11" s="113"/>
      <c r="J11" s="113"/>
      <c r="K11" s="113"/>
      <c r="L11" s="113"/>
      <c r="M11" s="108"/>
    </row>
    <row r="12" spans="1:15" ht="91.5" customHeight="1">
      <c r="A12" s="250" t="s">
        <v>237</v>
      </c>
      <c r="B12" s="251">
        <v>4270</v>
      </c>
      <c r="C12" s="115" t="s">
        <v>164</v>
      </c>
      <c r="D12" s="144" t="s">
        <v>165</v>
      </c>
      <c r="E12" s="69">
        <v>20</v>
      </c>
      <c r="F12" s="68"/>
      <c r="G12" s="266"/>
      <c r="H12" s="113"/>
      <c r="I12" s="113"/>
      <c r="J12" s="113"/>
      <c r="K12" s="113"/>
      <c r="L12" s="113"/>
      <c r="M12" s="108"/>
      <c r="N12" s="83"/>
    </row>
    <row r="13" spans="1:15" ht="60.75" customHeight="1">
      <c r="A13" s="250" t="s">
        <v>238</v>
      </c>
      <c r="B13" s="251">
        <v>4270</v>
      </c>
      <c r="C13" s="115" t="s">
        <v>166</v>
      </c>
      <c r="D13" s="144" t="s">
        <v>165</v>
      </c>
      <c r="E13" s="69">
        <v>10</v>
      </c>
      <c r="F13" s="68"/>
      <c r="G13" s="266"/>
      <c r="H13" s="113"/>
      <c r="I13" s="113"/>
      <c r="J13" s="113"/>
      <c r="K13" s="113"/>
      <c r="L13" s="113"/>
      <c r="M13" s="108"/>
      <c r="N13" s="83"/>
    </row>
    <row r="14" spans="1:15" ht="60.75" customHeight="1">
      <c r="A14" s="250" t="s">
        <v>239</v>
      </c>
      <c r="B14" s="251">
        <v>4270</v>
      </c>
      <c r="C14" s="115" t="s">
        <v>326</v>
      </c>
      <c r="D14" s="144" t="s">
        <v>163</v>
      </c>
      <c r="E14" s="69">
        <v>10</v>
      </c>
      <c r="F14" s="68"/>
      <c r="G14" s="266"/>
      <c r="H14" s="113"/>
      <c r="I14" s="113"/>
      <c r="J14" s="113"/>
      <c r="K14" s="113"/>
      <c r="L14" s="113"/>
      <c r="M14" s="108"/>
      <c r="N14" s="83"/>
    </row>
    <row r="15" spans="1:15" ht="60.75" customHeight="1">
      <c r="A15" s="250" t="s">
        <v>240</v>
      </c>
      <c r="B15" s="251">
        <v>4270</v>
      </c>
      <c r="C15" s="115" t="s">
        <v>327</v>
      </c>
      <c r="D15" s="144" t="s">
        <v>163</v>
      </c>
      <c r="E15" s="69">
        <v>10</v>
      </c>
      <c r="F15" s="68"/>
      <c r="G15" s="252"/>
      <c r="H15" s="113"/>
      <c r="I15" s="113"/>
      <c r="J15" s="113"/>
      <c r="K15" s="113"/>
      <c r="L15" s="113"/>
      <c r="M15" s="108"/>
      <c r="N15" s="83"/>
    </row>
    <row r="16" spans="1:15" ht="60.75" customHeight="1">
      <c r="A16" s="250" t="s">
        <v>241</v>
      </c>
      <c r="B16" s="251">
        <v>4270</v>
      </c>
      <c r="C16" s="115" t="s">
        <v>167</v>
      </c>
      <c r="D16" s="144" t="s">
        <v>163</v>
      </c>
      <c r="E16" s="69">
        <v>10</v>
      </c>
      <c r="F16" s="68"/>
      <c r="G16" s="252"/>
      <c r="H16" s="113"/>
      <c r="I16" s="113"/>
      <c r="J16" s="113"/>
      <c r="K16" s="113"/>
      <c r="L16" s="113"/>
      <c r="M16" s="108"/>
      <c r="N16" s="83"/>
    </row>
    <row r="17" spans="1:14" ht="60.75" customHeight="1">
      <c r="A17" s="250" t="s">
        <v>242</v>
      </c>
      <c r="B17" s="251">
        <v>4270</v>
      </c>
      <c r="C17" s="115" t="s">
        <v>168</v>
      </c>
      <c r="D17" s="144" t="s">
        <v>163</v>
      </c>
      <c r="E17" s="69">
        <v>10</v>
      </c>
      <c r="F17" s="68"/>
      <c r="G17" s="252"/>
      <c r="H17" s="113"/>
      <c r="I17" s="113"/>
      <c r="J17" s="113"/>
      <c r="K17" s="113"/>
      <c r="L17" s="113"/>
      <c r="M17" s="108"/>
      <c r="N17" s="83"/>
    </row>
    <row r="18" spans="1:14" ht="60.75" customHeight="1">
      <c r="A18" s="250" t="s">
        <v>243</v>
      </c>
      <c r="B18" s="251">
        <v>4270</v>
      </c>
      <c r="C18" s="115" t="s">
        <v>169</v>
      </c>
      <c r="D18" s="144" t="s">
        <v>328</v>
      </c>
      <c r="E18" s="69">
        <v>5</v>
      </c>
      <c r="F18" s="68"/>
      <c r="G18" s="252"/>
      <c r="H18" s="113"/>
      <c r="I18" s="113"/>
      <c r="J18" s="113"/>
      <c r="K18" s="113"/>
      <c r="L18" s="113"/>
      <c r="M18" s="108"/>
      <c r="N18" s="83"/>
    </row>
    <row r="19" spans="1:14" ht="60.75" customHeight="1">
      <c r="A19" s="250" t="s">
        <v>244</v>
      </c>
      <c r="B19" s="251">
        <v>4270</v>
      </c>
      <c r="C19" s="115" t="s">
        <v>170</v>
      </c>
      <c r="D19" s="144" t="s">
        <v>17</v>
      </c>
      <c r="E19" s="69">
        <v>5</v>
      </c>
      <c r="F19" s="68"/>
      <c r="G19" s="252"/>
      <c r="H19" s="113"/>
      <c r="I19" s="113"/>
      <c r="J19" s="113"/>
      <c r="K19" s="113"/>
      <c r="L19" s="113"/>
      <c r="M19" s="108"/>
      <c r="N19" s="83"/>
    </row>
    <row r="20" spans="1:14" ht="60.75" customHeight="1">
      <c r="A20" s="250" t="s">
        <v>245</v>
      </c>
      <c r="B20" s="251">
        <v>4270</v>
      </c>
      <c r="C20" s="115" t="s">
        <v>329</v>
      </c>
      <c r="D20" s="144" t="s">
        <v>17</v>
      </c>
      <c r="E20" s="69">
        <v>10</v>
      </c>
      <c r="F20" s="68"/>
      <c r="G20" s="252"/>
      <c r="H20" s="113"/>
      <c r="I20" s="113"/>
      <c r="J20" s="113"/>
      <c r="K20" s="113"/>
      <c r="L20" s="113"/>
      <c r="M20" s="108"/>
      <c r="N20" s="83"/>
    </row>
    <row r="21" spans="1:14" ht="60.75" customHeight="1">
      <c r="A21" s="250" t="s">
        <v>246</v>
      </c>
      <c r="B21" s="251">
        <v>4270</v>
      </c>
      <c r="C21" s="115" t="s">
        <v>171</v>
      </c>
      <c r="D21" s="144" t="s">
        <v>163</v>
      </c>
      <c r="E21" s="69">
        <v>10</v>
      </c>
      <c r="F21" s="68"/>
      <c r="G21" s="252"/>
      <c r="H21" s="113"/>
      <c r="I21" s="113"/>
      <c r="J21" s="113"/>
      <c r="K21" s="113"/>
      <c r="L21" s="113"/>
      <c r="M21" s="108"/>
      <c r="N21" s="83"/>
    </row>
    <row r="22" spans="1:14" ht="60.75" customHeight="1">
      <c r="A22" s="250" t="s">
        <v>247</v>
      </c>
      <c r="B22" s="251">
        <v>4270</v>
      </c>
      <c r="C22" s="115" t="s">
        <v>330</v>
      </c>
      <c r="D22" s="144" t="s">
        <v>17</v>
      </c>
      <c r="E22" s="69">
        <v>10</v>
      </c>
      <c r="F22" s="68"/>
      <c r="G22" s="252"/>
      <c r="H22" s="113"/>
      <c r="I22" s="113"/>
      <c r="J22" s="113"/>
      <c r="K22" s="113"/>
      <c r="L22" s="113"/>
      <c r="M22" s="108"/>
      <c r="N22" s="83"/>
    </row>
    <row r="23" spans="1:14" ht="62.25" customHeight="1">
      <c r="A23" s="250" t="s">
        <v>248</v>
      </c>
      <c r="B23" s="251">
        <v>4270</v>
      </c>
      <c r="C23" s="115" t="s">
        <v>331</v>
      </c>
      <c r="D23" s="144" t="s">
        <v>17</v>
      </c>
      <c r="E23" s="69">
        <v>10</v>
      </c>
      <c r="F23" s="68"/>
      <c r="G23" s="252"/>
      <c r="H23" s="113"/>
      <c r="I23" s="113"/>
      <c r="J23" s="113"/>
      <c r="K23" s="113"/>
      <c r="L23" s="113"/>
      <c r="M23" s="108"/>
      <c r="N23" s="83"/>
    </row>
    <row r="24" spans="1:14" ht="60.75" customHeight="1">
      <c r="A24" s="250" t="s">
        <v>249</v>
      </c>
      <c r="B24" s="251">
        <v>4270</v>
      </c>
      <c r="C24" s="115" t="s">
        <v>332</v>
      </c>
      <c r="D24" s="144" t="s">
        <v>17</v>
      </c>
      <c r="E24" s="69">
        <v>5</v>
      </c>
      <c r="F24" s="68"/>
      <c r="G24" s="252"/>
      <c r="H24" s="113"/>
      <c r="I24" s="113"/>
      <c r="J24" s="113"/>
      <c r="K24" s="113"/>
      <c r="L24" s="113"/>
      <c r="M24" s="108"/>
      <c r="N24" s="83"/>
    </row>
    <row r="25" spans="1:14" ht="60.75" customHeight="1">
      <c r="A25" s="250" t="s">
        <v>250</v>
      </c>
      <c r="B25" s="251">
        <v>4270</v>
      </c>
      <c r="C25" s="115" t="s">
        <v>333</v>
      </c>
      <c r="D25" s="144" t="s">
        <v>17</v>
      </c>
      <c r="E25" s="69">
        <v>5</v>
      </c>
      <c r="F25" s="68"/>
      <c r="G25" s="252"/>
      <c r="H25" s="113"/>
      <c r="I25" s="113"/>
      <c r="J25" s="113"/>
      <c r="K25" s="113"/>
      <c r="L25" s="113"/>
      <c r="M25" s="108"/>
      <c r="N25" s="83"/>
    </row>
    <row r="26" spans="1:14" ht="60.75" customHeight="1">
      <c r="A26" s="250" t="s">
        <v>251</v>
      </c>
      <c r="B26" s="251">
        <v>4270</v>
      </c>
      <c r="C26" s="115" t="s">
        <v>334</v>
      </c>
      <c r="D26" s="144" t="s">
        <v>17</v>
      </c>
      <c r="E26" s="69">
        <v>5</v>
      </c>
      <c r="F26" s="68"/>
      <c r="G26" s="252"/>
      <c r="H26" s="113"/>
      <c r="I26" s="113"/>
      <c r="J26" s="113"/>
      <c r="K26" s="113"/>
      <c r="L26" s="113"/>
      <c r="M26" s="108"/>
      <c r="N26" s="83"/>
    </row>
    <row r="27" spans="1:14" ht="60.75" customHeight="1">
      <c r="A27" s="250" t="s">
        <v>252</v>
      </c>
      <c r="B27" s="251">
        <v>4270</v>
      </c>
      <c r="C27" s="115" t="s">
        <v>335</v>
      </c>
      <c r="D27" s="144" t="s">
        <v>17</v>
      </c>
      <c r="E27" s="69">
        <v>10</v>
      </c>
      <c r="F27" s="68"/>
      <c r="G27" s="252"/>
      <c r="H27" s="113"/>
      <c r="I27" s="113"/>
      <c r="J27" s="113"/>
      <c r="K27" s="113"/>
      <c r="L27" s="113"/>
      <c r="M27" s="108"/>
      <c r="N27" s="83"/>
    </row>
    <row r="28" spans="1:14" ht="60.75" customHeight="1">
      <c r="A28" s="250" t="s">
        <v>253</v>
      </c>
      <c r="B28" s="251">
        <v>4270</v>
      </c>
      <c r="C28" s="115" t="s">
        <v>336</v>
      </c>
      <c r="D28" s="144" t="s">
        <v>17</v>
      </c>
      <c r="E28" s="69">
        <v>10</v>
      </c>
      <c r="F28" s="68"/>
      <c r="G28" s="252"/>
      <c r="H28" s="113"/>
      <c r="I28" s="113"/>
      <c r="J28" s="113"/>
      <c r="K28" s="113"/>
      <c r="L28" s="113"/>
      <c r="M28" s="108"/>
      <c r="N28" s="83"/>
    </row>
    <row r="29" spans="1:14" ht="60.75" customHeight="1">
      <c r="A29" s="250" t="s">
        <v>254</v>
      </c>
      <c r="B29" s="251">
        <v>4270</v>
      </c>
      <c r="C29" s="115" t="s">
        <v>337</v>
      </c>
      <c r="D29" s="144" t="s">
        <v>17</v>
      </c>
      <c r="E29" s="69">
        <v>10</v>
      </c>
      <c r="F29" s="68"/>
      <c r="G29" s="252"/>
      <c r="H29" s="113"/>
      <c r="I29" s="113"/>
      <c r="J29" s="113"/>
      <c r="K29" s="113"/>
      <c r="L29" s="113"/>
      <c r="M29" s="108"/>
      <c r="N29" s="83"/>
    </row>
    <row r="30" spans="1:14" ht="60.75" customHeight="1">
      <c r="A30" s="250" t="s">
        <v>255</v>
      </c>
      <c r="B30" s="251">
        <v>4270</v>
      </c>
      <c r="C30" s="115" t="s">
        <v>172</v>
      </c>
      <c r="D30" s="144" t="s">
        <v>17</v>
      </c>
      <c r="E30" s="69">
        <v>10</v>
      </c>
      <c r="F30" s="68"/>
      <c r="G30" s="252"/>
      <c r="H30" s="113"/>
      <c r="I30" s="113"/>
      <c r="J30" s="113"/>
      <c r="K30" s="113"/>
      <c r="L30" s="113"/>
      <c r="M30" s="108"/>
      <c r="N30" s="83"/>
    </row>
    <row r="31" spans="1:14" ht="60.75" customHeight="1">
      <c r="A31" s="250" t="s">
        <v>256</v>
      </c>
      <c r="B31" s="251">
        <v>4270</v>
      </c>
      <c r="C31" s="115" t="s">
        <v>338</v>
      </c>
      <c r="D31" s="144" t="s">
        <v>17</v>
      </c>
      <c r="E31" s="69">
        <v>10</v>
      </c>
      <c r="F31" s="68"/>
      <c r="G31" s="252"/>
      <c r="H31" s="113"/>
      <c r="I31" s="113"/>
      <c r="J31" s="113"/>
      <c r="K31" s="113"/>
      <c r="L31" s="113"/>
      <c r="M31" s="108"/>
      <c r="N31" s="83"/>
    </row>
    <row r="32" spans="1:14" ht="60.75" customHeight="1">
      <c r="A32" s="250" t="s">
        <v>257</v>
      </c>
      <c r="B32" s="251">
        <v>4270</v>
      </c>
      <c r="C32" s="115" t="s">
        <v>339</v>
      </c>
      <c r="D32" s="144" t="s">
        <v>173</v>
      </c>
      <c r="E32" s="69">
        <v>1</v>
      </c>
      <c r="F32" s="68"/>
      <c r="G32" s="252"/>
      <c r="H32" s="113"/>
      <c r="I32" s="113"/>
      <c r="J32" s="113"/>
      <c r="K32" s="113"/>
      <c r="L32" s="113"/>
      <c r="M32" s="108"/>
      <c r="N32" s="83"/>
    </row>
    <row r="33" spans="1:15" ht="60.75" customHeight="1">
      <c r="A33" s="250" t="s">
        <v>258</v>
      </c>
      <c r="B33" s="251">
        <v>4270</v>
      </c>
      <c r="C33" s="115" t="s">
        <v>340</v>
      </c>
      <c r="D33" s="144" t="s">
        <v>3</v>
      </c>
      <c r="E33" s="69">
        <v>5</v>
      </c>
      <c r="F33" s="68"/>
      <c r="G33" s="252"/>
      <c r="H33" s="113"/>
      <c r="I33" s="113"/>
      <c r="J33" s="113"/>
      <c r="K33" s="113"/>
      <c r="L33" s="113"/>
      <c r="M33" s="108"/>
      <c r="N33" s="83"/>
    </row>
    <row r="34" spans="1:15" ht="60.75" customHeight="1">
      <c r="A34" s="250" t="s">
        <v>259</v>
      </c>
      <c r="B34" s="251">
        <v>4270</v>
      </c>
      <c r="C34" s="115" t="s">
        <v>341</v>
      </c>
      <c r="D34" s="144" t="s">
        <v>3</v>
      </c>
      <c r="E34" s="69">
        <v>5</v>
      </c>
      <c r="F34" s="68"/>
      <c r="G34" s="252"/>
      <c r="H34" s="113"/>
      <c r="I34" s="113"/>
      <c r="J34" s="113"/>
      <c r="K34" s="113"/>
      <c r="L34" s="113"/>
      <c r="M34" s="108"/>
      <c r="N34" s="83"/>
    </row>
    <row r="35" spans="1:15" ht="60.75" customHeight="1">
      <c r="A35" s="250" t="s">
        <v>260</v>
      </c>
      <c r="B35" s="251">
        <v>4270</v>
      </c>
      <c r="C35" s="115" t="s">
        <v>342</v>
      </c>
      <c r="D35" s="144" t="s">
        <v>3</v>
      </c>
      <c r="E35" s="69">
        <v>20</v>
      </c>
      <c r="F35" s="68"/>
      <c r="G35" s="252"/>
      <c r="H35" s="113"/>
      <c r="I35" s="113"/>
      <c r="J35" s="113"/>
      <c r="K35" s="113"/>
      <c r="L35" s="113"/>
      <c r="M35" s="108"/>
      <c r="N35" s="83"/>
    </row>
    <row r="36" spans="1:15" ht="60.75" customHeight="1">
      <c r="A36" s="250" t="s">
        <v>261</v>
      </c>
      <c r="B36" s="251">
        <v>4270</v>
      </c>
      <c r="C36" s="115" t="s">
        <v>343</v>
      </c>
      <c r="D36" s="144" t="s">
        <v>3</v>
      </c>
      <c r="E36" s="69">
        <v>20</v>
      </c>
      <c r="F36" s="68"/>
      <c r="G36" s="252"/>
      <c r="H36" s="113"/>
      <c r="I36" s="113"/>
      <c r="J36" s="113"/>
      <c r="K36" s="113"/>
      <c r="L36" s="113"/>
      <c r="M36" s="108"/>
      <c r="N36" s="83"/>
    </row>
    <row r="37" spans="1:15" ht="60.75" customHeight="1">
      <c r="A37" s="250" t="s">
        <v>262</v>
      </c>
      <c r="B37" s="251">
        <v>4270</v>
      </c>
      <c r="C37" s="115" t="s">
        <v>344</v>
      </c>
      <c r="D37" s="144" t="s">
        <v>3</v>
      </c>
      <c r="E37" s="69">
        <v>20</v>
      </c>
      <c r="F37" s="68"/>
      <c r="G37" s="252"/>
      <c r="H37" s="113"/>
      <c r="I37" s="113"/>
      <c r="J37" s="113"/>
      <c r="K37" s="113"/>
      <c r="L37" s="113"/>
      <c r="M37" s="108"/>
      <c r="N37" s="83"/>
    </row>
    <row r="38" spans="1:15" ht="60.75" customHeight="1" thickBot="1">
      <c r="A38" s="253" t="s">
        <v>263</v>
      </c>
      <c r="B38" s="254">
        <v>4270</v>
      </c>
      <c r="C38" s="116" t="s">
        <v>345</v>
      </c>
      <c r="D38" s="255" t="s">
        <v>3</v>
      </c>
      <c r="E38" s="164">
        <v>20</v>
      </c>
      <c r="F38" s="130"/>
      <c r="G38" s="256"/>
      <c r="H38" s="113"/>
      <c r="I38" s="125">
        <f>SUMIF(B7:B38,"4270",G7:G38)</f>
        <v>0</v>
      </c>
      <c r="J38" s="113"/>
      <c r="K38" s="113"/>
      <c r="L38" s="113"/>
      <c r="M38" s="108"/>
      <c r="N38" s="83"/>
    </row>
    <row r="39" spans="1:15" ht="45" customHeight="1" thickBot="1">
      <c r="A39" s="629" t="s">
        <v>174</v>
      </c>
      <c r="B39" s="630"/>
      <c r="C39" s="630"/>
      <c r="D39" s="630"/>
      <c r="E39" s="630"/>
      <c r="F39" s="630"/>
      <c r="G39" s="631"/>
      <c r="H39" s="121"/>
      <c r="I39" s="121"/>
      <c r="J39" s="121"/>
      <c r="K39" s="121"/>
      <c r="L39" s="121"/>
      <c r="M39" s="121"/>
      <c r="N39" s="121"/>
      <c r="O39" s="121"/>
    </row>
    <row r="40" spans="1:15" ht="30" customHeight="1">
      <c r="A40" s="245" t="s">
        <v>346</v>
      </c>
      <c r="B40" s="246">
        <v>4270</v>
      </c>
      <c r="C40" s="143" t="s">
        <v>347</v>
      </c>
      <c r="D40" s="257" t="s">
        <v>348</v>
      </c>
      <c r="E40" s="170">
        <v>10</v>
      </c>
      <c r="F40" s="258"/>
      <c r="G40" s="249"/>
      <c r="H40" s="86"/>
      <c r="I40" s="86">
        <f>SUM(G40:G43)</f>
        <v>0</v>
      </c>
      <c r="J40" s="86"/>
      <c r="K40" s="86"/>
      <c r="L40" s="86"/>
      <c r="M40" s="86"/>
      <c r="N40" s="86"/>
      <c r="O40" s="86"/>
    </row>
    <row r="41" spans="1:15" ht="30" customHeight="1">
      <c r="A41" s="250" t="s">
        <v>349</v>
      </c>
      <c r="B41" s="251">
        <v>4270</v>
      </c>
      <c r="C41" s="115" t="s">
        <v>350</v>
      </c>
      <c r="D41" s="260" t="s">
        <v>348</v>
      </c>
      <c r="E41" s="69">
        <v>10</v>
      </c>
      <c r="F41" s="68"/>
      <c r="G41" s="252"/>
      <c r="H41" s="86"/>
      <c r="I41" s="86"/>
      <c r="J41" s="86"/>
      <c r="K41" s="86"/>
      <c r="L41" s="86"/>
      <c r="M41" s="86"/>
      <c r="N41" s="86"/>
      <c r="O41" s="86"/>
    </row>
    <row r="42" spans="1:15" ht="30" customHeight="1">
      <c r="A42" s="250" t="s">
        <v>351</v>
      </c>
      <c r="B42" s="251">
        <v>4270</v>
      </c>
      <c r="C42" s="115" t="s">
        <v>352</v>
      </c>
      <c r="D42" s="260" t="s">
        <v>348</v>
      </c>
      <c r="E42" s="69">
        <v>10</v>
      </c>
      <c r="F42" s="68"/>
      <c r="G42" s="252"/>
      <c r="H42" s="86"/>
      <c r="I42" s="86"/>
      <c r="J42" s="86"/>
      <c r="K42" s="86"/>
      <c r="L42" s="86"/>
      <c r="M42" s="86"/>
      <c r="N42" s="86"/>
      <c r="O42" s="86"/>
    </row>
    <row r="43" spans="1:15" ht="68.25" customHeight="1" thickBot="1">
      <c r="A43" s="253" t="s">
        <v>353</v>
      </c>
      <c r="B43" s="254">
        <v>4270</v>
      </c>
      <c r="C43" s="116" t="s">
        <v>354</v>
      </c>
      <c r="D43" s="262" t="s">
        <v>348</v>
      </c>
      <c r="E43" s="164">
        <v>10</v>
      </c>
      <c r="F43" s="130"/>
      <c r="G43" s="256"/>
      <c r="H43" s="113"/>
      <c r="I43" s="113"/>
      <c r="J43" s="113"/>
      <c r="K43" s="113"/>
      <c r="L43" s="113"/>
      <c r="M43" s="117"/>
      <c r="N43" s="83"/>
    </row>
    <row r="44" spans="1:15" ht="36" customHeight="1" thickBot="1">
      <c r="A44" s="632" t="s">
        <v>175</v>
      </c>
      <c r="B44" s="633"/>
      <c r="C44" s="633"/>
      <c r="D44" s="633"/>
      <c r="E44" s="633"/>
      <c r="F44" s="633"/>
      <c r="G44" s="634"/>
      <c r="H44" s="124"/>
      <c r="I44" s="124"/>
      <c r="J44" s="124"/>
      <c r="K44" s="124"/>
      <c r="L44" s="124"/>
      <c r="M44" s="124"/>
      <c r="N44" s="124"/>
      <c r="O44" s="124"/>
    </row>
    <row r="45" spans="1:15" ht="36" customHeight="1">
      <c r="A45" s="264" t="s">
        <v>355</v>
      </c>
      <c r="B45" s="246">
        <v>4270</v>
      </c>
      <c r="C45" s="143" t="s">
        <v>356</v>
      </c>
      <c r="D45" s="247" t="s">
        <v>163</v>
      </c>
      <c r="E45" s="169">
        <v>10</v>
      </c>
      <c r="F45" s="134"/>
      <c r="G45" s="249"/>
      <c r="H45" s="125"/>
      <c r="I45" s="298">
        <f>SUM(G45:G48)</f>
        <v>0</v>
      </c>
      <c r="J45" s="125"/>
      <c r="K45" s="125"/>
      <c r="L45" s="125"/>
      <c r="M45" s="117"/>
      <c r="N45" s="83"/>
    </row>
    <row r="46" spans="1:15" ht="36" customHeight="1">
      <c r="A46" s="265" t="s">
        <v>357</v>
      </c>
      <c r="B46" s="251">
        <v>4270</v>
      </c>
      <c r="C46" s="115" t="s">
        <v>358</v>
      </c>
      <c r="D46" s="144" t="s">
        <v>163</v>
      </c>
      <c r="E46" s="159">
        <v>10</v>
      </c>
      <c r="F46" s="131"/>
      <c r="G46" s="252"/>
      <c r="H46" s="125"/>
      <c r="I46" s="125"/>
      <c r="J46" s="125"/>
      <c r="K46" s="125"/>
      <c r="M46" s="117"/>
      <c r="N46" s="83"/>
    </row>
    <row r="47" spans="1:15" ht="36" customHeight="1">
      <c r="A47" s="265" t="s">
        <v>359</v>
      </c>
      <c r="B47" s="251">
        <v>4270</v>
      </c>
      <c r="C47" s="115" t="s">
        <v>360</v>
      </c>
      <c r="D47" s="144" t="s">
        <v>163</v>
      </c>
      <c r="E47" s="159">
        <v>10</v>
      </c>
      <c r="F47" s="131"/>
      <c r="G47" s="252"/>
      <c r="H47" s="125"/>
      <c r="I47" s="125"/>
      <c r="J47" s="125"/>
      <c r="K47" s="125"/>
      <c r="L47" s="125"/>
      <c r="M47" s="117"/>
      <c r="N47" s="83"/>
    </row>
    <row r="48" spans="1:15" ht="36" customHeight="1" thickBot="1">
      <c r="A48" s="267" t="s">
        <v>361</v>
      </c>
      <c r="B48" s="254">
        <v>4270</v>
      </c>
      <c r="C48" s="116" t="s">
        <v>362</v>
      </c>
      <c r="D48" s="255" t="s">
        <v>163</v>
      </c>
      <c r="E48" s="163">
        <v>10</v>
      </c>
      <c r="F48" s="135"/>
      <c r="G48" s="256"/>
      <c r="H48" s="125"/>
      <c r="I48" s="125"/>
      <c r="J48" s="125"/>
      <c r="K48" s="125"/>
      <c r="L48" s="125"/>
      <c r="M48" s="117"/>
      <c r="N48" s="83"/>
    </row>
    <row r="49" spans="1:15" ht="36" customHeight="1" thickBot="1">
      <c r="A49" s="635"/>
      <c r="B49" s="636"/>
      <c r="C49" s="636"/>
      <c r="D49" s="636"/>
      <c r="E49" s="636"/>
      <c r="F49" s="636"/>
      <c r="G49" s="637"/>
      <c r="H49" s="126"/>
      <c r="I49" s="126"/>
      <c r="J49" s="126"/>
      <c r="K49" s="126"/>
      <c r="L49" s="126"/>
      <c r="M49" s="126"/>
      <c r="N49" s="126"/>
      <c r="O49" s="126"/>
    </row>
    <row r="50" spans="1:15" ht="36" customHeight="1">
      <c r="A50" s="264" t="s">
        <v>363</v>
      </c>
      <c r="B50" s="246">
        <v>4270</v>
      </c>
      <c r="C50" s="143" t="s">
        <v>176</v>
      </c>
      <c r="D50" s="247" t="s">
        <v>163</v>
      </c>
      <c r="E50" s="169">
        <v>10</v>
      </c>
      <c r="F50" s="134"/>
      <c r="G50" s="249"/>
      <c r="H50" s="125"/>
      <c r="I50" s="125">
        <f>SUMIF(B50:B53,"4270",G50:G53)</f>
        <v>0</v>
      </c>
      <c r="J50" s="125"/>
      <c r="K50" s="125"/>
      <c r="L50" s="125"/>
      <c r="M50" s="117"/>
      <c r="N50" s="83"/>
    </row>
    <row r="51" spans="1:15" ht="120" customHeight="1">
      <c r="A51" s="265" t="s">
        <v>364</v>
      </c>
      <c r="B51" s="251">
        <v>4270</v>
      </c>
      <c r="C51" s="115" t="s">
        <v>177</v>
      </c>
      <c r="D51" s="144" t="s">
        <v>173</v>
      </c>
      <c r="E51" s="159">
        <v>10</v>
      </c>
      <c r="F51" s="131"/>
      <c r="G51" s="252"/>
      <c r="H51" s="125"/>
      <c r="I51" s="125"/>
      <c r="J51" s="125"/>
      <c r="K51" s="125"/>
      <c r="L51" s="125"/>
      <c r="M51" s="117"/>
      <c r="N51" s="83"/>
    </row>
    <row r="52" spans="1:15" ht="69.75" customHeight="1">
      <c r="A52" s="265" t="s">
        <v>365</v>
      </c>
      <c r="B52" s="251">
        <v>4300</v>
      </c>
      <c r="C52" s="115" t="s">
        <v>366</v>
      </c>
      <c r="D52" s="144" t="s">
        <v>17</v>
      </c>
      <c r="E52" s="159">
        <v>1000</v>
      </c>
      <c r="F52" s="131"/>
      <c r="G52" s="279"/>
      <c r="H52" s="125"/>
      <c r="I52" s="125"/>
      <c r="J52" s="125"/>
      <c r="K52" s="125"/>
      <c r="L52" s="125"/>
      <c r="M52" s="117"/>
      <c r="N52" s="83"/>
    </row>
    <row r="53" spans="1:15" ht="73.5" customHeight="1" thickBot="1">
      <c r="A53" s="267" t="s">
        <v>367</v>
      </c>
      <c r="B53" s="254">
        <v>4300</v>
      </c>
      <c r="C53" s="116" t="s">
        <v>368</v>
      </c>
      <c r="D53" s="255" t="s">
        <v>17</v>
      </c>
      <c r="E53" s="163">
        <v>1000</v>
      </c>
      <c r="F53" s="135"/>
      <c r="G53" s="282"/>
      <c r="H53" s="125"/>
      <c r="I53" s="125"/>
      <c r="J53" s="125"/>
      <c r="K53" s="125"/>
      <c r="L53" s="125"/>
      <c r="M53" s="117"/>
      <c r="N53" s="83"/>
    </row>
    <row r="54" spans="1:15" ht="36" customHeight="1" thickBot="1">
      <c r="A54" s="638" t="s">
        <v>205</v>
      </c>
      <c r="B54" s="639"/>
      <c r="C54" s="639"/>
      <c r="D54" s="639"/>
      <c r="E54" s="639"/>
      <c r="F54" s="639"/>
      <c r="G54" s="640"/>
      <c r="H54" s="124"/>
      <c r="I54" s="124"/>
      <c r="J54" s="124"/>
      <c r="K54" s="124"/>
      <c r="L54" s="124"/>
      <c r="M54" s="124"/>
      <c r="N54" s="124"/>
      <c r="O54" s="124"/>
    </row>
    <row r="55" spans="1:15" ht="36" customHeight="1">
      <c r="A55" s="264" t="s">
        <v>369</v>
      </c>
      <c r="B55" s="246">
        <v>4300</v>
      </c>
      <c r="C55" s="143" t="s">
        <v>178</v>
      </c>
      <c r="D55" s="145" t="s">
        <v>21</v>
      </c>
      <c r="E55" s="169">
        <v>1</v>
      </c>
      <c r="F55" s="134"/>
      <c r="G55" s="278"/>
      <c r="H55" s="125"/>
      <c r="I55" s="125">
        <f>SUMIF(B55:B68,"4270",G55:G68)</f>
        <v>0</v>
      </c>
      <c r="J55" s="125"/>
      <c r="K55" s="125"/>
      <c r="L55" s="125"/>
      <c r="M55" s="117"/>
      <c r="N55" s="83"/>
    </row>
    <row r="56" spans="1:15" ht="36" customHeight="1">
      <c r="A56" s="265" t="s">
        <v>370</v>
      </c>
      <c r="B56" s="251">
        <v>4270</v>
      </c>
      <c r="C56" s="115" t="s">
        <v>179</v>
      </c>
      <c r="D56" s="270" t="s">
        <v>21</v>
      </c>
      <c r="E56" s="159">
        <v>5</v>
      </c>
      <c r="F56" s="131"/>
      <c r="G56" s="252"/>
      <c r="H56" s="125"/>
      <c r="I56" s="125"/>
      <c r="J56" s="125"/>
      <c r="K56" s="125"/>
      <c r="L56" s="125"/>
      <c r="M56" s="117"/>
      <c r="N56" s="83"/>
    </row>
    <row r="57" spans="1:15" ht="36" customHeight="1">
      <c r="A57" s="265" t="s">
        <v>371</v>
      </c>
      <c r="B57" s="251">
        <v>4270</v>
      </c>
      <c r="C57" s="115" t="s">
        <v>372</v>
      </c>
      <c r="D57" s="270" t="s">
        <v>21</v>
      </c>
      <c r="E57" s="314">
        <v>5</v>
      </c>
      <c r="F57" s="319"/>
      <c r="G57" s="320"/>
      <c r="H57" s="125"/>
      <c r="I57" s="125"/>
      <c r="J57" s="125"/>
      <c r="K57" s="125"/>
      <c r="M57" s="117"/>
      <c r="N57" s="83"/>
    </row>
    <row r="58" spans="1:15" ht="36" customHeight="1">
      <c r="A58" s="265" t="s">
        <v>373</v>
      </c>
      <c r="B58" s="251">
        <v>4270</v>
      </c>
      <c r="C58" s="115" t="s">
        <v>374</v>
      </c>
      <c r="D58" s="270" t="s">
        <v>21</v>
      </c>
      <c r="E58" s="314">
        <v>5</v>
      </c>
      <c r="F58" s="319"/>
      <c r="G58" s="320"/>
      <c r="H58" s="125"/>
      <c r="I58" s="125"/>
      <c r="J58" s="125"/>
      <c r="K58" s="125"/>
      <c r="L58" s="125"/>
      <c r="M58" s="117"/>
      <c r="N58" s="83"/>
    </row>
    <row r="59" spans="1:15" ht="36" customHeight="1">
      <c r="A59" s="265" t="s">
        <v>375</v>
      </c>
      <c r="B59" s="251">
        <v>4270</v>
      </c>
      <c r="C59" s="115" t="s">
        <v>376</v>
      </c>
      <c r="D59" s="270" t="s">
        <v>21</v>
      </c>
      <c r="E59" s="314">
        <v>5</v>
      </c>
      <c r="F59" s="319"/>
      <c r="G59" s="320"/>
      <c r="H59" s="125"/>
      <c r="I59" s="125"/>
      <c r="J59" s="125"/>
      <c r="K59" s="125"/>
      <c r="L59" s="125"/>
      <c r="M59" s="117"/>
      <c r="N59" s="83"/>
    </row>
    <row r="60" spans="1:15" ht="36" customHeight="1">
      <c r="A60" s="265" t="s">
        <v>377</v>
      </c>
      <c r="B60" s="251">
        <v>4270</v>
      </c>
      <c r="C60" s="115" t="s">
        <v>378</v>
      </c>
      <c r="D60" s="270" t="s">
        <v>21</v>
      </c>
      <c r="E60" s="314">
        <v>5</v>
      </c>
      <c r="F60" s="319"/>
      <c r="G60" s="320"/>
      <c r="H60" s="125"/>
      <c r="I60" s="125"/>
      <c r="J60" s="125"/>
      <c r="K60" s="125"/>
      <c r="L60" s="125"/>
      <c r="M60" s="117"/>
      <c r="N60" s="83"/>
    </row>
    <row r="61" spans="1:15" ht="36" customHeight="1">
      <c r="A61" s="265" t="s">
        <v>379</v>
      </c>
      <c r="B61" s="251">
        <v>4270</v>
      </c>
      <c r="C61" s="115" t="s">
        <v>380</v>
      </c>
      <c r="D61" s="270" t="s">
        <v>149</v>
      </c>
      <c r="E61" s="159">
        <v>5</v>
      </c>
      <c r="F61" s="131"/>
      <c r="G61" s="252"/>
      <c r="H61" s="125"/>
      <c r="I61" s="125"/>
      <c r="J61" s="125"/>
      <c r="K61" s="125"/>
      <c r="L61" s="125"/>
      <c r="M61" s="117"/>
      <c r="N61" s="83"/>
    </row>
    <row r="62" spans="1:15" ht="47.25" customHeight="1">
      <c r="A62" s="265" t="s">
        <v>381</v>
      </c>
      <c r="B62" s="251">
        <v>4270</v>
      </c>
      <c r="C62" s="115" t="s">
        <v>382</v>
      </c>
      <c r="D62" s="270" t="s">
        <v>21</v>
      </c>
      <c r="E62" s="159">
        <v>4</v>
      </c>
      <c r="F62" s="131"/>
      <c r="G62" s="252"/>
      <c r="H62" s="125"/>
      <c r="I62" s="125"/>
      <c r="J62" s="125"/>
      <c r="K62" s="125"/>
      <c r="L62" s="125"/>
      <c r="M62" s="117"/>
      <c r="N62" s="83"/>
    </row>
    <row r="63" spans="1:15" ht="57" customHeight="1">
      <c r="A63" s="265" t="s">
        <v>383</v>
      </c>
      <c r="B63" s="251">
        <v>4270</v>
      </c>
      <c r="C63" s="115" t="s">
        <v>384</v>
      </c>
      <c r="D63" s="270" t="s">
        <v>21</v>
      </c>
      <c r="E63" s="159">
        <v>5</v>
      </c>
      <c r="F63" s="131"/>
      <c r="G63" s="252"/>
      <c r="H63" s="125"/>
      <c r="I63" s="125"/>
      <c r="J63" s="125"/>
      <c r="K63" s="125"/>
      <c r="L63" s="125"/>
      <c r="M63" s="117"/>
      <c r="N63" s="83"/>
    </row>
    <row r="64" spans="1:15" ht="57" customHeight="1">
      <c r="A64" s="265" t="s">
        <v>385</v>
      </c>
      <c r="B64" s="251">
        <v>4270</v>
      </c>
      <c r="C64" s="115" t="s">
        <v>386</v>
      </c>
      <c r="D64" s="144" t="s">
        <v>90</v>
      </c>
      <c r="E64" s="159">
        <v>5</v>
      </c>
      <c r="F64" s="131"/>
      <c r="G64" s="252"/>
      <c r="H64" s="125"/>
      <c r="I64" s="125"/>
      <c r="J64" s="125"/>
      <c r="K64" s="125"/>
      <c r="L64" s="125"/>
      <c r="M64" s="117"/>
      <c r="N64" s="83"/>
    </row>
    <row r="65" spans="1:15" ht="57" customHeight="1">
      <c r="A65" s="265" t="s">
        <v>387</v>
      </c>
      <c r="B65" s="251">
        <v>4270</v>
      </c>
      <c r="C65" s="115" t="s">
        <v>388</v>
      </c>
      <c r="D65" s="144" t="s">
        <v>90</v>
      </c>
      <c r="E65" s="159">
        <v>5</v>
      </c>
      <c r="F65" s="131"/>
      <c r="G65" s="252"/>
      <c r="H65" s="125"/>
      <c r="I65" s="125"/>
      <c r="J65" s="125"/>
      <c r="K65" s="125"/>
      <c r="L65" s="125"/>
      <c r="M65" s="117"/>
      <c r="N65" s="83"/>
    </row>
    <row r="66" spans="1:15" ht="57" customHeight="1">
      <c r="A66" s="265" t="s">
        <v>389</v>
      </c>
      <c r="B66" s="251">
        <v>4270</v>
      </c>
      <c r="C66" s="115" t="s">
        <v>390</v>
      </c>
      <c r="D66" s="144" t="s">
        <v>90</v>
      </c>
      <c r="E66" s="159">
        <v>3</v>
      </c>
      <c r="F66" s="131"/>
      <c r="G66" s="252"/>
      <c r="H66" s="125"/>
      <c r="I66" s="125"/>
      <c r="J66" s="125"/>
      <c r="K66" s="125"/>
      <c r="L66" s="125"/>
      <c r="M66" s="117"/>
      <c r="N66" s="83"/>
    </row>
    <row r="67" spans="1:15" ht="57" customHeight="1" thickBot="1">
      <c r="A67" s="265" t="s">
        <v>391</v>
      </c>
      <c r="B67" s="251">
        <v>4270</v>
      </c>
      <c r="C67" s="115" t="s">
        <v>392</v>
      </c>
      <c r="D67" s="144" t="s">
        <v>90</v>
      </c>
      <c r="E67" s="163">
        <v>5</v>
      </c>
      <c r="F67" s="135"/>
      <c r="G67" s="252"/>
      <c r="H67" s="125"/>
      <c r="I67" s="125"/>
      <c r="J67" s="125"/>
      <c r="K67" s="125"/>
      <c r="L67" s="125"/>
      <c r="M67" s="117"/>
      <c r="N67" s="83"/>
    </row>
    <row r="68" spans="1:15" ht="57" customHeight="1" thickBot="1">
      <c r="A68" s="267" t="s">
        <v>393</v>
      </c>
      <c r="B68" s="254">
        <v>4270</v>
      </c>
      <c r="C68" s="116" t="s">
        <v>394</v>
      </c>
      <c r="D68" s="255" t="s">
        <v>90</v>
      </c>
      <c r="E68" s="163">
        <v>5</v>
      </c>
      <c r="F68" s="135"/>
      <c r="G68" s="256"/>
      <c r="H68" s="125"/>
      <c r="I68" s="125">
        <v>4270</v>
      </c>
      <c r="J68" s="125"/>
      <c r="K68" s="125">
        <v>4300</v>
      </c>
      <c r="L68" s="125"/>
      <c r="M68" s="117"/>
      <c r="N68" s="83"/>
    </row>
    <row r="69" spans="1:15" ht="36" customHeight="1" thickBot="1">
      <c r="A69" s="271" t="s">
        <v>190</v>
      </c>
      <c r="B69" s="641" t="s">
        <v>197</v>
      </c>
      <c r="C69" s="641"/>
      <c r="D69" s="641"/>
      <c r="E69" s="641"/>
      <c r="F69" s="642"/>
      <c r="G69" s="272"/>
      <c r="H69" s="125"/>
      <c r="I69" s="125">
        <f>SUM(I37:I67)</f>
        <v>0</v>
      </c>
      <c r="J69" s="125"/>
      <c r="K69" s="299">
        <f>G69-I69</f>
        <v>0</v>
      </c>
      <c r="L69" s="125"/>
      <c r="M69" s="117"/>
      <c r="N69" s="83"/>
    </row>
    <row r="70" spans="1:15" ht="36" customHeight="1">
      <c r="A70" s="273" t="s">
        <v>191</v>
      </c>
      <c r="B70" s="643" t="s">
        <v>198</v>
      </c>
      <c r="C70" s="644"/>
      <c r="D70" s="644"/>
      <c r="E70" s="644"/>
      <c r="F70" s="645"/>
      <c r="G70" s="274"/>
      <c r="H70" s="125"/>
      <c r="I70" s="125"/>
      <c r="J70" s="125"/>
      <c r="K70" s="125"/>
      <c r="L70" s="125"/>
      <c r="M70" s="117"/>
      <c r="N70" s="83"/>
    </row>
    <row r="71" spans="1:15" ht="36" customHeight="1" thickBot="1">
      <c r="A71" s="275" t="s">
        <v>192</v>
      </c>
      <c r="B71" s="646" t="s">
        <v>199</v>
      </c>
      <c r="C71" s="647"/>
      <c r="D71" s="647"/>
      <c r="E71" s="647"/>
      <c r="F71" s="648"/>
      <c r="G71" s="276"/>
      <c r="H71" s="125"/>
      <c r="I71" s="125"/>
      <c r="J71" s="125"/>
      <c r="K71" s="125"/>
      <c r="L71" s="125"/>
      <c r="M71" s="117"/>
      <c r="N71" s="83"/>
    </row>
    <row r="72" spans="1:15" ht="36" customHeight="1" thickBot="1">
      <c r="A72" s="649" t="s">
        <v>206</v>
      </c>
      <c r="B72" s="650"/>
      <c r="C72" s="650"/>
      <c r="D72" s="650"/>
      <c r="E72" s="650"/>
      <c r="F72" s="650"/>
      <c r="G72" s="651"/>
      <c r="H72" s="125"/>
      <c r="I72" s="125"/>
      <c r="J72" s="125"/>
      <c r="K72" s="125"/>
      <c r="L72" s="125"/>
      <c r="M72" s="117"/>
      <c r="N72" s="83"/>
    </row>
    <row r="73" spans="1:15" ht="36" customHeight="1">
      <c r="A73" s="264" t="s">
        <v>395</v>
      </c>
      <c r="B73" s="246">
        <v>4300</v>
      </c>
      <c r="C73" s="143" t="s">
        <v>180</v>
      </c>
      <c r="D73" s="277" t="s">
        <v>181</v>
      </c>
      <c r="E73" s="169">
        <v>1</v>
      </c>
      <c r="F73" s="134"/>
      <c r="G73" s="249"/>
      <c r="H73" s="125"/>
      <c r="I73" s="125"/>
      <c r="J73" s="125"/>
      <c r="K73" s="125"/>
      <c r="L73" s="125"/>
      <c r="M73" s="117"/>
      <c r="N73" s="83"/>
    </row>
    <row r="74" spans="1:15" ht="36" customHeight="1">
      <c r="A74" s="265" t="s">
        <v>396</v>
      </c>
      <c r="B74" s="157">
        <v>4300</v>
      </c>
      <c r="C74" s="115" t="s">
        <v>182</v>
      </c>
      <c r="D74" s="144" t="s">
        <v>21</v>
      </c>
      <c r="E74" s="69">
        <v>10</v>
      </c>
      <c r="F74" s="68"/>
      <c r="G74" s="252"/>
      <c r="H74" s="113"/>
      <c r="I74" s="113"/>
      <c r="J74" s="113"/>
      <c r="K74" s="113"/>
      <c r="L74" s="113"/>
      <c r="M74" s="117"/>
      <c r="N74" s="83"/>
    </row>
    <row r="75" spans="1:15" ht="36" customHeight="1">
      <c r="A75" s="265" t="s">
        <v>397</v>
      </c>
      <c r="B75" s="157">
        <v>4300</v>
      </c>
      <c r="C75" s="280" t="s">
        <v>398</v>
      </c>
      <c r="D75" s="281" t="s">
        <v>3</v>
      </c>
      <c r="E75" s="69">
        <v>2500</v>
      </c>
      <c r="F75" s="68"/>
      <c r="G75" s="279"/>
      <c r="H75" s="113"/>
      <c r="I75" s="113"/>
      <c r="J75" s="113"/>
      <c r="K75" s="113"/>
      <c r="L75" s="113"/>
      <c r="M75" s="117"/>
      <c r="N75" s="83"/>
    </row>
    <row r="76" spans="1:15" ht="50.25" customHeight="1">
      <c r="A76" s="265" t="s">
        <v>399</v>
      </c>
      <c r="B76" s="157">
        <v>4300</v>
      </c>
      <c r="C76" s="280" t="s">
        <v>400</v>
      </c>
      <c r="D76" s="281" t="s">
        <v>21</v>
      </c>
      <c r="E76" s="69">
        <v>10</v>
      </c>
      <c r="F76" s="68"/>
      <c r="G76" s="279"/>
      <c r="H76" s="113"/>
      <c r="I76" s="113"/>
      <c r="J76" s="113"/>
      <c r="K76" s="113"/>
      <c r="L76" s="113"/>
      <c r="M76" s="117"/>
      <c r="N76" s="83"/>
    </row>
    <row r="77" spans="1:15" ht="36" customHeight="1" thickBot="1">
      <c r="A77" s="267" t="s">
        <v>401</v>
      </c>
      <c r="B77" s="161">
        <v>4300</v>
      </c>
      <c r="C77" s="116" t="s">
        <v>402</v>
      </c>
      <c r="D77" s="255" t="s">
        <v>21</v>
      </c>
      <c r="E77" s="164">
        <v>10</v>
      </c>
      <c r="F77" s="130"/>
      <c r="G77" s="282"/>
      <c r="H77" s="113"/>
      <c r="I77" s="113"/>
      <c r="J77" s="113"/>
      <c r="K77" s="113"/>
      <c r="L77" s="113"/>
      <c r="M77" s="117"/>
      <c r="N77" s="83"/>
    </row>
    <row r="78" spans="1:15" s="1" customFormat="1" ht="16.5" thickBot="1">
      <c r="A78" s="283" t="s">
        <v>193</v>
      </c>
      <c r="B78" s="652" t="s">
        <v>200</v>
      </c>
      <c r="C78" s="653"/>
      <c r="D78" s="653"/>
      <c r="E78" s="653"/>
      <c r="F78" s="654"/>
      <c r="G78" s="284"/>
      <c r="H78" s="114"/>
      <c r="K78" s="114"/>
      <c r="L78" s="114"/>
      <c r="M78" s="83"/>
      <c r="N78" s="83"/>
      <c r="O78" s="83"/>
    </row>
    <row r="79" spans="1:15" s="1" customFormat="1" ht="39" customHeight="1" thickBot="1">
      <c r="A79" s="285" t="s">
        <v>194</v>
      </c>
      <c r="B79" s="623" t="s">
        <v>201</v>
      </c>
      <c r="C79" s="624"/>
      <c r="D79" s="624"/>
      <c r="E79" s="624"/>
      <c r="F79" s="625"/>
      <c r="G79" s="286"/>
      <c r="H79" s="114"/>
      <c r="K79" s="114"/>
      <c r="L79" s="114"/>
      <c r="M79" s="83"/>
      <c r="N79" s="83"/>
      <c r="O79" s="83"/>
    </row>
    <row r="80" spans="1:15" ht="16.5" thickBot="1">
      <c r="A80" s="285" t="s">
        <v>211</v>
      </c>
      <c r="B80" s="623" t="s">
        <v>210</v>
      </c>
      <c r="C80" s="624"/>
      <c r="D80" s="624"/>
      <c r="E80" s="624"/>
      <c r="F80" s="625"/>
      <c r="G80" s="287"/>
      <c r="H80" s="88"/>
      <c r="I80"/>
      <c r="J80"/>
      <c r="K80" s="88"/>
      <c r="L80" s="88"/>
      <c r="N80" s="83"/>
    </row>
    <row r="81" spans="1:12" ht="16.5" thickBot="1">
      <c r="A81" s="288"/>
      <c r="B81" s="288"/>
      <c r="C81" s="289"/>
      <c r="D81" s="290"/>
      <c r="E81" s="173"/>
      <c r="F81" s="291"/>
      <c r="G81" s="291"/>
      <c r="H81"/>
      <c r="I81"/>
      <c r="J81"/>
      <c r="K81"/>
      <c r="L81"/>
    </row>
    <row r="82" spans="1:12" ht="15">
      <c r="A82" s="619" t="s">
        <v>202</v>
      </c>
      <c r="B82" s="620"/>
      <c r="C82" s="620"/>
      <c r="D82" s="620"/>
      <c r="E82" s="620"/>
      <c r="F82" s="620"/>
      <c r="G82" s="292"/>
      <c r="H82"/>
      <c r="I82"/>
      <c r="J82"/>
      <c r="K82"/>
      <c r="L82"/>
    </row>
    <row r="83" spans="1:12" ht="15">
      <c r="A83" s="619" t="s">
        <v>203</v>
      </c>
      <c r="B83" s="620"/>
      <c r="C83" s="620"/>
      <c r="D83" s="620"/>
      <c r="E83" s="620"/>
      <c r="F83" s="620"/>
      <c r="G83" s="293"/>
      <c r="H83"/>
      <c r="I83"/>
      <c r="J83"/>
      <c r="K83"/>
      <c r="L83"/>
    </row>
    <row r="84" spans="1:12" thickBot="1">
      <c r="A84" s="621" t="s">
        <v>204</v>
      </c>
      <c r="B84" s="622"/>
      <c r="C84" s="622"/>
      <c r="D84" s="622"/>
      <c r="E84" s="622"/>
      <c r="F84" s="622"/>
      <c r="G84" s="294"/>
      <c r="H84"/>
      <c r="I84"/>
      <c r="J84"/>
      <c r="K84"/>
      <c r="L84"/>
    </row>
    <row r="85" spans="1:12" ht="15">
      <c r="A85" s="295"/>
      <c r="B85" s="295"/>
      <c r="C85" s="295"/>
      <c r="D85" s="295"/>
      <c r="E85" s="295"/>
      <c r="F85" s="295"/>
      <c r="G85" s="296"/>
      <c r="H85"/>
      <c r="I85"/>
      <c r="J85"/>
      <c r="K85"/>
      <c r="L85"/>
    </row>
    <row r="86" spans="1:12" ht="79.5" customHeight="1">
      <c r="A86" s="570" t="s">
        <v>411</v>
      </c>
      <c r="B86" s="571"/>
      <c r="C86" s="571"/>
      <c r="D86" s="571"/>
      <c r="E86" s="571"/>
      <c r="F86" s="571"/>
      <c r="G86" s="592"/>
      <c r="H86"/>
      <c r="I86"/>
      <c r="J86"/>
      <c r="K86"/>
      <c r="L86"/>
    </row>
    <row r="87" spans="1:12" ht="21" thickBot="1">
      <c r="A87" s="655" t="s">
        <v>403</v>
      </c>
      <c r="B87" s="656"/>
      <c r="C87" s="656"/>
      <c r="D87" s="656"/>
      <c r="E87" s="656"/>
      <c r="F87" s="656"/>
      <c r="G87" s="657"/>
      <c r="H87"/>
      <c r="I87"/>
      <c r="J87"/>
      <c r="K87"/>
      <c r="L87"/>
    </row>
    <row r="88" spans="1:12" ht="15" customHeight="1">
      <c r="A88" s="658" t="s">
        <v>22</v>
      </c>
      <c r="B88" s="660" t="s">
        <v>195</v>
      </c>
      <c r="C88" s="662" t="s">
        <v>0</v>
      </c>
      <c r="D88" s="662" t="s">
        <v>23</v>
      </c>
      <c r="E88" s="664" t="s">
        <v>38</v>
      </c>
      <c r="F88" s="660" t="s">
        <v>24</v>
      </c>
      <c r="G88" s="665" t="s">
        <v>25</v>
      </c>
      <c r="H88"/>
      <c r="I88"/>
      <c r="J88"/>
      <c r="K88"/>
      <c r="L88"/>
    </row>
    <row r="89" spans="1:12" ht="15.75" customHeight="1" thickBot="1">
      <c r="A89" s="659"/>
      <c r="B89" s="661"/>
      <c r="C89" s="663"/>
      <c r="D89" s="663"/>
      <c r="E89" s="505"/>
      <c r="F89" s="661"/>
      <c r="G89" s="666"/>
      <c r="H89"/>
      <c r="I89"/>
      <c r="J89"/>
      <c r="K89"/>
      <c r="L89"/>
    </row>
    <row r="90" spans="1:12" ht="16.5" customHeight="1" thickBot="1">
      <c r="A90" s="626" t="s">
        <v>157</v>
      </c>
      <c r="B90" s="627"/>
      <c r="C90" s="627"/>
      <c r="D90" s="627"/>
      <c r="E90" s="627"/>
      <c r="F90" s="627"/>
      <c r="G90" s="628"/>
      <c r="H90"/>
      <c r="I90"/>
      <c r="J90"/>
      <c r="K90"/>
      <c r="L90"/>
    </row>
    <row r="91" spans="1:12" ht="60">
      <c r="A91" s="245" t="s">
        <v>232</v>
      </c>
      <c r="B91" s="246">
        <v>4300</v>
      </c>
      <c r="C91" s="143" t="s">
        <v>158</v>
      </c>
      <c r="D91" s="247" t="s">
        <v>325</v>
      </c>
      <c r="E91" s="248">
        <v>100</v>
      </c>
      <c r="F91" s="134"/>
      <c r="G91" s="249"/>
      <c r="H91"/>
      <c r="I91"/>
      <c r="J91"/>
      <c r="K91"/>
      <c r="L91"/>
    </row>
    <row r="92" spans="1:12" ht="45">
      <c r="A92" s="250" t="s">
        <v>233</v>
      </c>
      <c r="B92" s="251">
        <v>4270</v>
      </c>
      <c r="C92" s="115" t="s">
        <v>159</v>
      </c>
      <c r="D92" s="144" t="s">
        <v>165</v>
      </c>
      <c r="E92" s="159">
        <v>80</v>
      </c>
      <c r="F92" s="131"/>
      <c r="G92" s="252"/>
      <c r="H92"/>
      <c r="I92"/>
      <c r="J92"/>
      <c r="K92"/>
      <c r="L92"/>
    </row>
    <row r="93" spans="1:12" ht="45">
      <c r="A93" s="250" t="s">
        <v>234</v>
      </c>
      <c r="B93" s="251">
        <v>4270</v>
      </c>
      <c r="C93" s="115" t="s">
        <v>160</v>
      </c>
      <c r="D93" s="144" t="s">
        <v>165</v>
      </c>
      <c r="E93" s="159">
        <v>80</v>
      </c>
      <c r="F93" s="131"/>
      <c r="G93" s="252"/>
      <c r="H93"/>
      <c r="I93"/>
      <c r="J93"/>
      <c r="K93"/>
      <c r="L93"/>
    </row>
    <row r="94" spans="1:12" ht="60">
      <c r="A94" s="250" t="s">
        <v>235</v>
      </c>
      <c r="B94" s="251">
        <v>4270</v>
      </c>
      <c r="C94" s="115" t="s">
        <v>161</v>
      </c>
      <c r="D94" s="144" t="s">
        <v>163</v>
      </c>
      <c r="E94" s="159">
        <v>10</v>
      </c>
      <c r="F94" s="131"/>
      <c r="G94" s="252"/>
      <c r="H94"/>
      <c r="I94"/>
      <c r="J94"/>
      <c r="K94"/>
      <c r="L94"/>
    </row>
    <row r="95" spans="1:12" ht="45">
      <c r="A95" s="250" t="s">
        <v>236</v>
      </c>
      <c r="B95" s="251">
        <v>4270</v>
      </c>
      <c r="C95" s="115" t="s">
        <v>162</v>
      </c>
      <c r="D95" s="144" t="s">
        <v>163</v>
      </c>
      <c r="E95" s="69" t="s">
        <v>264</v>
      </c>
      <c r="F95" s="68" t="s">
        <v>264</v>
      </c>
      <c r="G95" s="252" t="s">
        <v>264</v>
      </c>
      <c r="H95"/>
      <c r="I95"/>
      <c r="J95"/>
      <c r="K95"/>
      <c r="L95"/>
    </row>
    <row r="96" spans="1:12" ht="75">
      <c r="A96" s="250" t="s">
        <v>237</v>
      </c>
      <c r="B96" s="251">
        <v>4270</v>
      </c>
      <c r="C96" s="115" t="s">
        <v>164</v>
      </c>
      <c r="D96" s="144" t="s">
        <v>165</v>
      </c>
      <c r="E96" s="69">
        <v>20</v>
      </c>
      <c r="F96" s="68"/>
      <c r="G96" s="252"/>
      <c r="H96"/>
      <c r="I96"/>
      <c r="J96"/>
      <c r="K96"/>
      <c r="L96"/>
    </row>
    <row r="97" spans="1:12" ht="60">
      <c r="A97" s="250" t="s">
        <v>238</v>
      </c>
      <c r="B97" s="251">
        <v>4270</v>
      </c>
      <c r="C97" s="115" t="s">
        <v>166</v>
      </c>
      <c r="D97" s="144" t="s">
        <v>165</v>
      </c>
      <c r="E97" s="69">
        <v>10</v>
      </c>
      <c r="F97" s="68"/>
      <c r="G97" s="252"/>
      <c r="H97"/>
      <c r="I97"/>
      <c r="J97"/>
      <c r="K97"/>
      <c r="L97"/>
    </row>
    <row r="98" spans="1:12" ht="45">
      <c r="A98" s="250" t="s">
        <v>239</v>
      </c>
      <c r="B98" s="251">
        <v>4270</v>
      </c>
      <c r="C98" s="115" t="s">
        <v>326</v>
      </c>
      <c r="D98" s="144" t="s">
        <v>163</v>
      </c>
      <c r="E98" s="69">
        <v>10</v>
      </c>
      <c r="F98" s="68"/>
      <c r="G98" s="252"/>
      <c r="H98"/>
      <c r="I98"/>
      <c r="J98"/>
      <c r="K98"/>
      <c r="L98"/>
    </row>
    <row r="99" spans="1:12" ht="30">
      <c r="A99" s="250" t="s">
        <v>240</v>
      </c>
      <c r="B99" s="251">
        <v>4270</v>
      </c>
      <c r="C99" s="115" t="s">
        <v>327</v>
      </c>
      <c r="D99" s="144" t="s">
        <v>163</v>
      </c>
      <c r="E99" s="69">
        <v>10</v>
      </c>
      <c r="F99" s="68"/>
      <c r="G99" s="252"/>
      <c r="H99"/>
      <c r="I99"/>
      <c r="J99"/>
      <c r="K99"/>
      <c r="L99"/>
    </row>
    <row r="100" spans="1:12" ht="45">
      <c r="A100" s="250" t="s">
        <v>241</v>
      </c>
      <c r="B100" s="251">
        <v>4270</v>
      </c>
      <c r="C100" s="115" t="s">
        <v>167</v>
      </c>
      <c r="D100" s="144" t="s">
        <v>163</v>
      </c>
      <c r="E100" s="69">
        <v>10</v>
      </c>
      <c r="F100" s="68"/>
      <c r="G100" s="252"/>
      <c r="H100"/>
      <c r="I100"/>
      <c r="J100"/>
      <c r="K100"/>
      <c r="L100"/>
    </row>
    <row r="101" spans="1:12" ht="18">
      <c r="A101" s="250" t="s">
        <v>242</v>
      </c>
      <c r="B101" s="251">
        <v>4270</v>
      </c>
      <c r="C101" s="115" t="s">
        <v>168</v>
      </c>
      <c r="D101" s="144" t="s">
        <v>163</v>
      </c>
      <c r="E101" s="69">
        <v>10</v>
      </c>
      <c r="F101" s="68"/>
      <c r="G101" s="252"/>
      <c r="H101"/>
      <c r="I101"/>
      <c r="J101"/>
      <c r="K101"/>
      <c r="L101"/>
    </row>
    <row r="102" spans="1:12" ht="30.75" thickBot="1">
      <c r="A102" s="250" t="s">
        <v>243</v>
      </c>
      <c r="B102" s="251">
        <v>4270</v>
      </c>
      <c r="C102" s="115" t="s">
        <v>169</v>
      </c>
      <c r="D102" s="144" t="s">
        <v>328</v>
      </c>
      <c r="E102" s="69">
        <v>5</v>
      </c>
      <c r="F102" s="68"/>
      <c r="G102" s="252"/>
      <c r="H102"/>
      <c r="I102"/>
      <c r="J102"/>
      <c r="K102"/>
      <c r="L102"/>
    </row>
    <row r="103" spans="1:12" ht="45.75" thickBot="1">
      <c r="A103" s="250" t="s">
        <v>244</v>
      </c>
      <c r="B103" s="251">
        <v>4270</v>
      </c>
      <c r="C103" s="115" t="s">
        <v>170</v>
      </c>
      <c r="D103" s="144" t="s">
        <v>17</v>
      </c>
      <c r="E103" s="69">
        <v>5</v>
      </c>
      <c r="F103" s="134"/>
      <c r="G103" s="278"/>
      <c r="H103"/>
      <c r="I103"/>
      <c r="J103"/>
      <c r="K103"/>
      <c r="L103"/>
    </row>
    <row r="104" spans="1:12" ht="60">
      <c r="A104" s="250" t="s">
        <v>245</v>
      </c>
      <c r="B104" s="251">
        <v>4270</v>
      </c>
      <c r="C104" s="115" t="s">
        <v>329</v>
      </c>
      <c r="D104" s="144" t="s">
        <v>17</v>
      </c>
      <c r="E104" s="69">
        <v>10</v>
      </c>
      <c r="F104" s="134"/>
      <c r="G104" s="278"/>
      <c r="H104"/>
      <c r="I104"/>
      <c r="J104"/>
      <c r="K104"/>
      <c r="L104"/>
    </row>
    <row r="105" spans="1:12" ht="18">
      <c r="A105" s="250" t="s">
        <v>246</v>
      </c>
      <c r="B105" s="251">
        <v>4270</v>
      </c>
      <c r="C105" s="115" t="s">
        <v>171</v>
      </c>
      <c r="D105" s="144" t="s">
        <v>163</v>
      </c>
      <c r="E105" s="69">
        <v>10</v>
      </c>
      <c r="F105" s="68"/>
      <c r="G105" s="252"/>
      <c r="H105"/>
      <c r="I105"/>
      <c r="J105"/>
      <c r="K105"/>
      <c r="L105"/>
    </row>
    <row r="106" spans="1:12" ht="45.75" customHeight="1">
      <c r="A106" s="250" t="s">
        <v>247</v>
      </c>
      <c r="B106" s="251">
        <v>4270</v>
      </c>
      <c r="C106" s="115" t="s">
        <v>330</v>
      </c>
      <c r="D106" s="144" t="s">
        <v>17</v>
      </c>
      <c r="E106" s="69">
        <v>10</v>
      </c>
      <c r="F106" s="68"/>
      <c r="G106" s="252"/>
      <c r="H106"/>
      <c r="I106"/>
      <c r="J106"/>
      <c r="K106"/>
      <c r="L106"/>
    </row>
    <row r="107" spans="1:12" ht="45">
      <c r="A107" s="250" t="s">
        <v>248</v>
      </c>
      <c r="B107" s="251">
        <v>4270</v>
      </c>
      <c r="C107" s="115" t="s">
        <v>331</v>
      </c>
      <c r="D107" s="144" t="s">
        <v>17</v>
      </c>
      <c r="E107" s="69">
        <v>10</v>
      </c>
      <c r="F107" s="68"/>
      <c r="G107" s="252"/>
      <c r="H107"/>
      <c r="I107"/>
      <c r="J107"/>
      <c r="K107"/>
      <c r="L107"/>
    </row>
    <row r="108" spans="1:12" ht="45">
      <c r="A108" s="250" t="s">
        <v>249</v>
      </c>
      <c r="B108" s="251">
        <v>4270</v>
      </c>
      <c r="C108" s="115" t="s">
        <v>332</v>
      </c>
      <c r="D108" s="144" t="s">
        <v>17</v>
      </c>
      <c r="E108" s="69">
        <v>5</v>
      </c>
      <c r="F108" s="68"/>
      <c r="G108" s="252"/>
      <c r="H108"/>
      <c r="I108"/>
      <c r="J108"/>
      <c r="K108"/>
      <c r="L108"/>
    </row>
    <row r="109" spans="1:12" ht="45">
      <c r="A109" s="250" t="s">
        <v>250</v>
      </c>
      <c r="B109" s="251">
        <v>4270</v>
      </c>
      <c r="C109" s="115" t="s">
        <v>333</v>
      </c>
      <c r="D109" s="144" t="s">
        <v>17</v>
      </c>
      <c r="E109" s="69">
        <v>5</v>
      </c>
      <c r="F109" s="68"/>
      <c r="G109" s="252"/>
      <c r="H109"/>
      <c r="I109"/>
      <c r="J109"/>
      <c r="K109"/>
      <c r="L109"/>
    </row>
    <row r="110" spans="1:12" ht="45">
      <c r="A110" s="250" t="s">
        <v>251</v>
      </c>
      <c r="B110" s="251">
        <v>4270</v>
      </c>
      <c r="C110" s="115" t="s">
        <v>334</v>
      </c>
      <c r="D110" s="144" t="s">
        <v>17</v>
      </c>
      <c r="E110" s="69">
        <v>5</v>
      </c>
      <c r="F110" s="68"/>
      <c r="G110" s="252"/>
      <c r="H110"/>
      <c r="I110"/>
      <c r="J110"/>
      <c r="K110"/>
      <c r="L110"/>
    </row>
    <row r="111" spans="1:12" ht="45">
      <c r="A111" s="250" t="s">
        <v>252</v>
      </c>
      <c r="B111" s="251">
        <v>4270</v>
      </c>
      <c r="C111" s="115" t="s">
        <v>335</v>
      </c>
      <c r="D111" s="144" t="s">
        <v>17</v>
      </c>
      <c r="E111" s="69">
        <v>10</v>
      </c>
      <c r="F111" s="68"/>
      <c r="G111" s="252"/>
      <c r="H111"/>
      <c r="I111"/>
      <c r="J111"/>
      <c r="K111"/>
      <c r="L111"/>
    </row>
    <row r="112" spans="1:12" ht="45">
      <c r="A112" s="250" t="s">
        <v>253</v>
      </c>
      <c r="B112" s="251">
        <v>4270</v>
      </c>
      <c r="C112" s="115" t="s">
        <v>336</v>
      </c>
      <c r="D112" s="144" t="s">
        <v>17</v>
      </c>
      <c r="E112" s="69">
        <v>10</v>
      </c>
      <c r="F112" s="68"/>
      <c r="G112" s="252"/>
      <c r="H112"/>
      <c r="I112"/>
      <c r="J112"/>
      <c r="K112"/>
      <c r="L112"/>
    </row>
    <row r="113" spans="1:12" ht="45">
      <c r="A113" s="250" t="s">
        <v>254</v>
      </c>
      <c r="B113" s="251">
        <v>4270</v>
      </c>
      <c r="C113" s="115" t="s">
        <v>337</v>
      </c>
      <c r="D113" s="144" t="s">
        <v>17</v>
      </c>
      <c r="E113" s="69">
        <v>10</v>
      </c>
      <c r="F113" s="68"/>
      <c r="G113" s="252"/>
      <c r="H113"/>
      <c r="I113"/>
      <c r="J113"/>
      <c r="K113"/>
      <c r="L113"/>
    </row>
    <row r="114" spans="1:12" ht="30">
      <c r="A114" s="250" t="s">
        <v>255</v>
      </c>
      <c r="B114" s="251">
        <v>4270</v>
      </c>
      <c r="C114" s="115" t="s">
        <v>172</v>
      </c>
      <c r="D114" s="144" t="s">
        <v>17</v>
      </c>
      <c r="E114" s="69">
        <v>10</v>
      </c>
      <c r="F114" s="68"/>
      <c r="G114" s="252"/>
      <c r="H114"/>
      <c r="I114"/>
      <c r="J114"/>
      <c r="K114"/>
      <c r="L114"/>
    </row>
    <row r="115" spans="1:12" ht="30">
      <c r="A115" s="250" t="s">
        <v>256</v>
      </c>
      <c r="B115" s="251">
        <v>4270</v>
      </c>
      <c r="C115" s="115" t="s">
        <v>338</v>
      </c>
      <c r="D115" s="144" t="s">
        <v>17</v>
      </c>
      <c r="E115" s="69">
        <v>10</v>
      </c>
      <c r="F115" s="68"/>
      <c r="G115" s="252"/>
      <c r="H115"/>
      <c r="I115"/>
      <c r="J115"/>
      <c r="K115"/>
      <c r="L115"/>
    </row>
    <row r="116" spans="1:12" ht="30">
      <c r="A116" s="250" t="s">
        <v>257</v>
      </c>
      <c r="B116" s="251">
        <v>4270</v>
      </c>
      <c r="C116" s="115" t="s">
        <v>339</v>
      </c>
      <c r="D116" s="144" t="s">
        <v>173</v>
      </c>
      <c r="E116" s="69">
        <v>1</v>
      </c>
      <c r="F116" s="68"/>
      <c r="G116" s="252"/>
      <c r="H116"/>
      <c r="I116"/>
      <c r="J116"/>
      <c r="K116"/>
      <c r="L116"/>
    </row>
    <row r="117" spans="1:12" ht="45">
      <c r="A117" s="250" t="s">
        <v>258</v>
      </c>
      <c r="B117" s="251">
        <v>4270</v>
      </c>
      <c r="C117" s="115" t="s">
        <v>340</v>
      </c>
      <c r="D117" s="144" t="s">
        <v>3</v>
      </c>
      <c r="E117" s="69">
        <v>5</v>
      </c>
      <c r="F117" s="68"/>
      <c r="G117" s="252"/>
      <c r="H117"/>
      <c r="I117"/>
      <c r="J117"/>
      <c r="K117"/>
      <c r="L117"/>
    </row>
    <row r="118" spans="1:12" ht="45">
      <c r="A118" s="250" t="s">
        <v>259</v>
      </c>
      <c r="B118" s="251">
        <v>4270</v>
      </c>
      <c r="C118" s="115" t="s">
        <v>341</v>
      </c>
      <c r="D118" s="144" t="s">
        <v>3</v>
      </c>
      <c r="E118" s="69">
        <v>5</v>
      </c>
      <c r="F118" s="68"/>
      <c r="G118" s="252"/>
      <c r="H118"/>
      <c r="I118"/>
      <c r="J118"/>
      <c r="K118"/>
      <c r="L118"/>
    </row>
    <row r="119" spans="1:12" ht="30">
      <c r="A119" s="250" t="s">
        <v>260</v>
      </c>
      <c r="B119" s="251">
        <v>4270</v>
      </c>
      <c r="C119" s="115" t="s">
        <v>342</v>
      </c>
      <c r="D119" s="144" t="s">
        <v>3</v>
      </c>
      <c r="E119" s="69">
        <v>20</v>
      </c>
      <c r="F119" s="68"/>
      <c r="G119" s="252"/>
      <c r="H119"/>
      <c r="I119"/>
      <c r="J119"/>
      <c r="K119"/>
      <c r="L119"/>
    </row>
    <row r="120" spans="1:12" ht="30">
      <c r="A120" s="250" t="s">
        <v>261</v>
      </c>
      <c r="B120" s="251">
        <v>4270</v>
      </c>
      <c r="C120" s="115" t="s">
        <v>343</v>
      </c>
      <c r="D120" s="144" t="s">
        <v>3</v>
      </c>
      <c r="E120" s="69">
        <v>20</v>
      </c>
      <c r="F120" s="68"/>
      <c r="G120" s="252"/>
      <c r="H120"/>
      <c r="I120"/>
      <c r="J120"/>
      <c r="K120"/>
      <c r="L120"/>
    </row>
    <row r="121" spans="1:12" ht="30">
      <c r="A121" s="250" t="s">
        <v>262</v>
      </c>
      <c r="B121" s="251">
        <v>4270</v>
      </c>
      <c r="C121" s="115" t="s">
        <v>344</v>
      </c>
      <c r="D121" s="144" t="s">
        <v>3</v>
      </c>
      <c r="E121" s="69">
        <v>20</v>
      </c>
      <c r="F121" s="68"/>
      <c r="G121" s="252"/>
      <c r="H121"/>
      <c r="I121"/>
      <c r="J121"/>
      <c r="K121"/>
      <c r="L121"/>
    </row>
    <row r="122" spans="1:12" ht="30.75" thickBot="1">
      <c r="A122" s="253" t="s">
        <v>263</v>
      </c>
      <c r="B122" s="254">
        <v>4270</v>
      </c>
      <c r="C122" s="116" t="s">
        <v>345</v>
      </c>
      <c r="D122" s="255" t="s">
        <v>3</v>
      </c>
      <c r="E122" s="164">
        <v>20</v>
      </c>
      <c r="F122" s="130"/>
      <c r="G122" s="256"/>
      <c r="H122"/>
      <c r="I122"/>
      <c r="J122"/>
      <c r="K122"/>
      <c r="L122"/>
    </row>
    <row r="123" spans="1:12" ht="16.5" customHeight="1" thickBot="1">
      <c r="A123" s="629" t="s">
        <v>174</v>
      </c>
      <c r="B123" s="630"/>
      <c r="C123" s="630"/>
      <c r="D123" s="630"/>
      <c r="E123" s="630"/>
      <c r="F123" s="630"/>
      <c r="G123" s="631"/>
      <c r="H123"/>
      <c r="I123"/>
      <c r="J123"/>
      <c r="K123"/>
      <c r="L123"/>
    </row>
    <row r="124" spans="1:12" ht="30">
      <c r="A124" s="245" t="s">
        <v>346</v>
      </c>
      <c r="B124" s="246">
        <v>4270</v>
      </c>
      <c r="C124" s="143" t="s">
        <v>347</v>
      </c>
      <c r="D124" s="257" t="s">
        <v>348</v>
      </c>
      <c r="E124" s="170">
        <v>10</v>
      </c>
      <c r="F124" s="258"/>
      <c r="G124" s="259"/>
      <c r="H124"/>
      <c r="I124"/>
      <c r="J124"/>
      <c r="K124"/>
      <c r="L124"/>
    </row>
    <row r="125" spans="1:12" ht="30">
      <c r="A125" s="250" t="s">
        <v>349</v>
      </c>
      <c r="B125" s="251">
        <v>4270</v>
      </c>
      <c r="C125" s="115" t="s">
        <v>350</v>
      </c>
      <c r="D125" s="260" t="s">
        <v>348</v>
      </c>
      <c r="E125" s="69">
        <v>10</v>
      </c>
      <c r="F125" s="68"/>
      <c r="G125" s="261"/>
      <c r="H125"/>
      <c r="I125"/>
      <c r="J125"/>
      <c r="K125"/>
      <c r="L125"/>
    </row>
    <row r="126" spans="1:12" ht="30">
      <c r="A126" s="250" t="s">
        <v>351</v>
      </c>
      <c r="B126" s="251">
        <v>4270</v>
      </c>
      <c r="C126" s="115" t="s">
        <v>352</v>
      </c>
      <c r="D126" s="260" t="s">
        <v>348</v>
      </c>
      <c r="E126" s="69">
        <v>10</v>
      </c>
      <c r="F126" s="68"/>
      <c r="G126" s="261"/>
      <c r="H126"/>
      <c r="I126"/>
      <c r="J126"/>
      <c r="K126"/>
      <c r="L126"/>
    </row>
    <row r="127" spans="1:12" ht="45.75" thickBot="1">
      <c r="A127" s="253" t="s">
        <v>353</v>
      </c>
      <c r="B127" s="254">
        <v>4270</v>
      </c>
      <c r="C127" s="116" t="s">
        <v>354</v>
      </c>
      <c r="D127" s="262" t="s">
        <v>348</v>
      </c>
      <c r="E127" s="164">
        <v>10</v>
      </c>
      <c r="F127" s="130"/>
      <c r="G127" s="263"/>
      <c r="H127"/>
      <c r="I127"/>
      <c r="J127"/>
      <c r="K127"/>
      <c r="L127"/>
    </row>
    <row r="128" spans="1:12" ht="16.5" customHeight="1" thickBot="1">
      <c r="A128" s="632" t="s">
        <v>175</v>
      </c>
      <c r="B128" s="633"/>
      <c r="C128" s="633"/>
      <c r="D128" s="633"/>
      <c r="E128" s="633"/>
      <c r="F128" s="633"/>
      <c r="G128" s="634"/>
      <c r="H128"/>
      <c r="I128"/>
      <c r="J128"/>
      <c r="K128"/>
      <c r="L128"/>
    </row>
    <row r="129" spans="1:12" ht="30">
      <c r="A129" s="264" t="s">
        <v>355</v>
      </c>
      <c r="B129" s="246">
        <v>4270</v>
      </c>
      <c r="C129" s="143" t="s">
        <v>356</v>
      </c>
      <c r="D129" s="247" t="s">
        <v>163</v>
      </c>
      <c r="E129" s="169">
        <v>10</v>
      </c>
      <c r="F129" s="134"/>
      <c r="G129" s="249"/>
      <c r="H129"/>
      <c r="I129"/>
      <c r="J129"/>
      <c r="K129"/>
      <c r="L129"/>
    </row>
    <row r="130" spans="1:12" ht="30">
      <c r="A130" s="265" t="s">
        <v>357</v>
      </c>
      <c r="B130" s="251">
        <v>4270</v>
      </c>
      <c r="C130" s="115" t="s">
        <v>358</v>
      </c>
      <c r="D130" s="144" t="s">
        <v>163</v>
      </c>
      <c r="E130" s="159">
        <v>10</v>
      </c>
      <c r="F130" s="131"/>
      <c r="G130" s="266"/>
      <c r="H130"/>
      <c r="I130"/>
      <c r="J130"/>
      <c r="K130"/>
      <c r="L130"/>
    </row>
    <row r="131" spans="1:12" ht="30">
      <c r="A131" s="265" t="s">
        <v>359</v>
      </c>
      <c r="B131" s="251">
        <v>4270</v>
      </c>
      <c r="C131" s="115" t="s">
        <v>360</v>
      </c>
      <c r="D131" s="144" t="s">
        <v>163</v>
      </c>
      <c r="E131" s="159">
        <v>10</v>
      </c>
      <c r="F131" s="131"/>
      <c r="G131" s="266"/>
      <c r="H131"/>
      <c r="I131"/>
      <c r="J131"/>
      <c r="K131"/>
      <c r="L131"/>
    </row>
    <row r="132" spans="1:12" ht="30.75" thickBot="1">
      <c r="A132" s="267" t="s">
        <v>361</v>
      </c>
      <c r="B132" s="254">
        <v>4270</v>
      </c>
      <c r="C132" s="116" t="s">
        <v>362</v>
      </c>
      <c r="D132" s="255" t="s">
        <v>163</v>
      </c>
      <c r="E132" s="163">
        <v>10</v>
      </c>
      <c r="F132" s="135"/>
      <c r="G132" s="268"/>
      <c r="H132"/>
      <c r="I132"/>
      <c r="J132"/>
      <c r="K132"/>
      <c r="L132"/>
    </row>
    <row r="133" spans="1:12" thickBot="1">
      <c r="A133" s="635"/>
      <c r="B133" s="636"/>
      <c r="C133" s="636"/>
      <c r="D133" s="636"/>
      <c r="E133" s="636"/>
      <c r="F133" s="636"/>
      <c r="G133" s="637"/>
      <c r="H133"/>
      <c r="I133"/>
      <c r="J133"/>
      <c r="K133"/>
      <c r="L133"/>
    </row>
    <row r="134" spans="1:12" ht="30">
      <c r="A134" s="264" t="s">
        <v>363</v>
      </c>
      <c r="B134" s="246">
        <v>4270</v>
      </c>
      <c r="C134" s="143" t="s">
        <v>176</v>
      </c>
      <c r="D134" s="247" t="s">
        <v>163</v>
      </c>
      <c r="E134" s="169">
        <v>10</v>
      </c>
      <c r="F134" s="134"/>
      <c r="G134" s="249"/>
      <c r="H134"/>
      <c r="I134"/>
      <c r="J134"/>
      <c r="K134"/>
      <c r="L134"/>
    </row>
    <row r="135" spans="1:12" ht="75">
      <c r="A135" s="265" t="s">
        <v>364</v>
      </c>
      <c r="B135" s="251">
        <v>4270</v>
      </c>
      <c r="C135" s="115" t="s">
        <v>177</v>
      </c>
      <c r="D135" s="144" t="s">
        <v>173</v>
      </c>
      <c r="E135" s="159">
        <v>10</v>
      </c>
      <c r="F135" s="131"/>
      <c r="G135" s="252"/>
      <c r="H135"/>
      <c r="I135"/>
      <c r="J135"/>
      <c r="K135"/>
      <c r="L135"/>
    </row>
    <row r="136" spans="1:12" ht="45">
      <c r="A136" s="265" t="s">
        <v>365</v>
      </c>
      <c r="B136" s="251">
        <v>4300</v>
      </c>
      <c r="C136" s="115" t="s">
        <v>366</v>
      </c>
      <c r="D136" s="144" t="s">
        <v>17</v>
      </c>
      <c r="E136" s="159">
        <v>1000</v>
      </c>
      <c r="F136" s="131"/>
      <c r="G136" s="252"/>
      <c r="H136"/>
      <c r="I136"/>
      <c r="J136"/>
      <c r="K136"/>
      <c r="L136"/>
    </row>
    <row r="137" spans="1:12" ht="45.75" thickBot="1">
      <c r="A137" s="267" t="s">
        <v>367</v>
      </c>
      <c r="B137" s="254">
        <v>4300</v>
      </c>
      <c r="C137" s="116" t="s">
        <v>368</v>
      </c>
      <c r="D137" s="255" t="s">
        <v>17</v>
      </c>
      <c r="E137" s="163">
        <v>1000</v>
      </c>
      <c r="F137" s="135"/>
      <c r="G137" s="256"/>
      <c r="H137"/>
      <c r="I137"/>
      <c r="J137"/>
      <c r="K137"/>
      <c r="L137"/>
    </row>
    <row r="138" spans="1:12" ht="16.5" thickBot="1">
      <c r="A138" s="638" t="s">
        <v>205</v>
      </c>
      <c r="B138" s="639"/>
      <c r="C138" s="639"/>
      <c r="D138" s="639"/>
      <c r="E138" s="639"/>
      <c r="F138" s="639"/>
      <c r="G138" s="640"/>
      <c r="H138"/>
      <c r="I138"/>
      <c r="J138"/>
      <c r="K138"/>
      <c r="L138"/>
    </row>
    <row r="139" spans="1:12">
      <c r="A139" s="264" t="s">
        <v>369</v>
      </c>
      <c r="B139" s="246">
        <v>4300</v>
      </c>
      <c r="C139" s="143" t="s">
        <v>178</v>
      </c>
      <c r="D139" s="145" t="s">
        <v>21</v>
      </c>
      <c r="E139" s="169">
        <v>1</v>
      </c>
      <c r="F139" s="134"/>
      <c r="G139" s="269"/>
      <c r="H139"/>
      <c r="I139"/>
      <c r="J139"/>
      <c r="K139"/>
      <c r="L139"/>
    </row>
    <row r="140" spans="1:12" ht="30">
      <c r="A140" s="265" t="s">
        <v>370</v>
      </c>
      <c r="B140" s="251">
        <v>4270</v>
      </c>
      <c r="C140" s="115" t="s">
        <v>179</v>
      </c>
      <c r="D140" s="270" t="s">
        <v>21</v>
      </c>
      <c r="E140" s="159">
        <v>5</v>
      </c>
      <c r="F140" s="131"/>
      <c r="G140" s="252"/>
      <c r="H140"/>
      <c r="I140"/>
      <c r="J140"/>
      <c r="K140"/>
      <c r="L140"/>
    </row>
    <row r="141" spans="1:12" ht="20.25" customHeight="1">
      <c r="A141" s="265" t="s">
        <v>371</v>
      </c>
      <c r="B141" s="251">
        <v>4270</v>
      </c>
      <c r="C141" s="115" t="s">
        <v>372</v>
      </c>
      <c r="D141" s="270" t="s">
        <v>21</v>
      </c>
      <c r="E141" s="314">
        <v>5</v>
      </c>
      <c r="F141" s="131"/>
      <c r="G141" s="252"/>
      <c r="H141"/>
      <c r="I141"/>
      <c r="J141"/>
      <c r="K141"/>
      <c r="L141"/>
    </row>
    <row r="142" spans="1:12" ht="27.75" customHeight="1">
      <c r="A142" s="265" t="s">
        <v>373</v>
      </c>
      <c r="B142" s="251">
        <v>4270</v>
      </c>
      <c r="C142" s="115" t="s">
        <v>374</v>
      </c>
      <c r="D142" s="270" t="s">
        <v>21</v>
      </c>
      <c r="E142" s="314">
        <v>5</v>
      </c>
      <c r="F142" s="131"/>
      <c r="G142" s="252"/>
      <c r="H142"/>
      <c r="I142"/>
      <c r="J142"/>
      <c r="K142"/>
      <c r="L142"/>
    </row>
    <row r="143" spans="1:12">
      <c r="A143" s="265" t="s">
        <v>375</v>
      </c>
      <c r="B143" s="251">
        <v>4270</v>
      </c>
      <c r="C143" s="115" t="s">
        <v>376</v>
      </c>
      <c r="D143" s="270" t="s">
        <v>21</v>
      </c>
      <c r="E143" s="314">
        <v>5</v>
      </c>
      <c r="F143" s="131"/>
      <c r="G143" s="252"/>
      <c r="H143"/>
      <c r="I143"/>
      <c r="J143"/>
      <c r="K143"/>
      <c r="L143"/>
    </row>
    <row r="144" spans="1:12">
      <c r="A144" s="265" t="s">
        <v>377</v>
      </c>
      <c r="B144" s="251">
        <v>4270</v>
      </c>
      <c r="C144" s="115" t="s">
        <v>378</v>
      </c>
      <c r="D144" s="270" t="s">
        <v>21</v>
      </c>
      <c r="E144" s="314">
        <v>5</v>
      </c>
      <c r="F144" s="131"/>
      <c r="G144" s="252"/>
      <c r="H144"/>
      <c r="I144"/>
      <c r="J144"/>
      <c r="K144"/>
      <c r="L144"/>
    </row>
    <row r="145" spans="1:12" ht="30">
      <c r="A145" s="265" t="s">
        <v>379</v>
      </c>
      <c r="B145" s="251">
        <v>4270</v>
      </c>
      <c r="C145" s="115" t="s">
        <v>380</v>
      </c>
      <c r="D145" s="270" t="s">
        <v>149</v>
      </c>
      <c r="E145" s="159">
        <v>5</v>
      </c>
      <c r="F145" s="131"/>
      <c r="G145" s="252"/>
      <c r="H145"/>
      <c r="I145"/>
      <c r="J145"/>
      <c r="K145"/>
      <c r="L145"/>
    </row>
    <row r="146" spans="1:12" ht="45">
      <c r="A146" s="265" t="s">
        <v>381</v>
      </c>
      <c r="B146" s="251">
        <v>4270</v>
      </c>
      <c r="C146" s="115" t="s">
        <v>382</v>
      </c>
      <c r="D146" s="270" t="s">
        <v>21</v>
      </c>
      <c r="E146" s="159">
        <v>4</v>
      </c>
      <c r="F146" s="131"/>
      <c r="G146" s="252"/>
      <c r="H146"/>
      <c r="I146"/>
      <c r="J146"/>
      <c r="K146"/>
      <c r="L146"/>
    </row>
    <row r="147" spans="1:12" ht="45">
      <c r="A147" s="265" t="s">
        <v>383</v>
      </c>
      <c r="B147" s="251">
        <v>4270</v>
      </c>
      <c r="C147" s="115" t="s">
        <v>384</v>
      </c>
      <c r="D147" s="270" t="s">
        <v>21</v>
      </c>
      <c r="E147" s="159">
        <v>5</v>
      </c>
      <c r="F147" s="131"/>
      <c r="G147" s="252"/>
      <c r="H147"/>
      <c r="I147"/>
      <c r="J147"/>
      <c r="K147"/>
      <c r="L147"/>
    </row>
    <row r="148" spans="1:12" ht="30">
      <c r="A148" s="265" t="s">
        <v>385</v>
      </c>
      <c r="B148" s="251">
        <v>4270</v>
      </c>
      <c r="C148" s="115" t="s">
        <v>386</v>
      </c>
      <c r="D148" s="144" t="s">
        <v>90</v>
      </c>
      <c r="E148" s="159">
        <v>5</v>
      </c>
      <c r="F148" s="131"/>
      <c r="G148" s="252"/>
      <c r="H148"/>
      <c r="I148"/>
      <c r="J148"/>
      <c r="K148"/>
      <c r="L148"/>
    </row>
    <row r="149" spans="1:12" ht="30">
      <c r="A149" s="265" t="s">
        <v>387</v>
      </c>
      <c r="B149" s="251">
        <v>4270</v>
      </c>
      <c r="C149" s="115" t="s">
        <v>388</v>
      </c>
      <c r="D149" s="144" t="s">
        <v>90</v>
      </c>
      <c r="E149" s="159">
        <v>5</v>
      </c>
      <c r="F149" s="131"/>
      <c r="G149" s="252"/>
      <c r="H149"/>
      <c r="I149"/>
      <c r="J149"/>
      <c r="K149"/>
      <c r="L149"/>
    </row>
    <row r="150" spans="1:12" ht="45">
      <c r="A150" s="265" t="s">
        <v>389</v>
      </c>
      <c r="B150" s="251">
        <v>4270</v>
      </c>
      <c r="C150" s="115" t="s">
        <v>390</v>
      </c>
      <c r="D150" s="144" t="s">
        <v>90</v>
      </c>
      <c r="E150" s="159">
        <v>3</v>
      </c>
      <c r="F150" s="131"/>
      <c r="G150" s="252"/>
      <c r="H150"/>
      <c r="I150"/>
      <c r="J150"/>
      <c r="K150"/>
      <c r="L150"/>
    </row>
    <row r="151" spans="1:12" ht="30.75" thickBot="1">
      <c r="A151" s="265" t="s">
        <v>391</v>
      </c>
      <c r="B151" s="251">
        <v>4270</v>
      </c>
      <c r="C151" s="115" t="s">
        <v>392</v>
      </c>
      <c r="D151" s="144" t="s">
        <v>90</v>
      </c>
      <c r="E151" s="163">
        <v>5</v>
      </c>
      <c r="F151" s="131"/>
      <c r="G151" s="252"/>
      <c r="H151"/>
      <c r="I151"/>
      <c r="J151"/>
      <c r="K151"/>
      <c r="L151"/>
    </row>
    <row r="152" spans="1:12" ht="30.75" thickBot="1">
      <c r="A152" s="267" t="s">
        <v>393</v>
      </c>
      <c r="B152" s="254">
        <v>4270</v>
      </c>
      <c r="C152" s="116" t="s">
        <v>394</v>
      </c>
      <c r="D152" s="255" t="s">
        <v>90</v>
      </c>
      <c r="E152" s="163">
        <v>5</v>
      </c>
      <c r="F152" s="135"/>
      <c r="G152" s="256"/>
      <c r="H152"/>
      <c r="I152"/>
      <c r="J152"/>
      <c r="K152"/>
      <c r="L152"/>
    </row>
    <row r="153" spans="1:12" thickBot="1">
      <c r="A153" s="271" t="s">
        <v>190</v>
      </c>
      <c r="B153" s="641" t="s">
        <v>197</v>
      </c>
      <c r="C153" s="641"/>
      <c r="D153" s="641"/>
      <c r="E153" s="641"/>
      <c r="F153" s="642"/>
      <c r="G153" s="272"/>
      <c r="H153"/>
      <c r="I153"/>
      <c r="J153"/>
      <c r="K153"/>
      <c r="L153"/>
    </row>
    <row r="154" spans="1:12" ht="15">
      <c r="A154" s="273" t="s">
        <v>191</v>
      </c>
      <c r="B154" s="643" t="s">
        <v>198</v>
      </c>
      <c r="C154" s="644"/>
      <c r="D154" s="644"/>
      <c r="E154" s="644"/>
      <c r="F154" s="645"/>
      <c r="G154" s="274"/>
      <c r="H154"/>
      <c r="I154"/>
      <c r="J154"/>
      <c r="K154"/>
      <c r="L154"/>
    </row>
    <row r="155" spans="1:12" thickBot="1">
      <c r="A155" s="275" t="s">
        <v>192</v>
      </c>
      <c r="B155" s="646" t="s">
        <v>199</v>
      </c>
      <c r="C155" s="647"/>
      <c r="D155" s="647"/>
      <c r="E155" s="647"/>
      <c r="F155" s="648"/>
      <c r="G155" s="276"/>
      <c r="H155"/>
      <c r="I155"/>
      <c r="J155"/>
      <c r="K155"/>
      <c r="L155"/>
    </row>
    <row r="156" spans="1:12" ht="16.5" thickBot="1">
      <c r="A156" s="649" t="s">
        <v>206</v>
      </c>
      <c r="B156" s="650"/>
      <c r="C156" s="650"/>
      <c r="D156" s="650"/>
      <c r="E156" s="650"/>
      <c r="F156" s="650"/>
      <c r="G156" s="651"/>
      <c r="H156"/>
      <c r="I156"/>
      <c r="J156"/>
      <c r="K156"/>
      <c r="L156"/>
    </row>
    <row r="157" spans="1:12" ht="32.25" thickBot="1">
      <c r="A157" s="264" t="s">
        <v>395</v>
      </c>
      <c r="B157" s="246">
        <v>4300</v>
      </c>
      <c r="C157" s="143" t="s">
        <v>180</v>
      </c>
      <c r="D157" s="277" t="s">
        <v>181</v>
      </c>
      <c r="E157" s="169">
        <v>1</v>
      </c>
      <c r="F157" s="134"/>
      <c r="G157" s="278"/>
      <c r="H157"/>
      <c r="I157"/>
      <c r="J157"/>
      <c r="K157"/>
      <c r="L157"/>
    </row>
    <row r="158" spans="1:12">
      <c r="A158" s="265" t="s">
        <v>396</v>
      </c>
      <c r="B158" s="157">
        <v>4300</v>
      </c>
      <c r="C158" s="115" t="s">
        <v>182</v>
      </c>
      <c r="D158" s="144" t="s">
        <v>21</v>
      </c>
      <c r="E158" s="69">
        <v>10</v>
      </c>
      <c r="F158" s="134"/>
      <c r="G158" s="278"/>
      <c r="H158"/>
      <c r="I158"/>
      <c r="J158"/>
      <c r="K158"/>
      <c r="L158"/>
    </row>
    <row r="159" spans="1:12" ht="30">
      <c r="A159" s="265" t="s">
        <v>397</v>
      </c>
      <c r="B159" s="157">
        <v>4300</v>
      </c>
      <c r="C159" s="280" t="s">
        <v>398</v>
      </c>
      <c r="D159" s="281" t="s">
        <v>3</v>
      </c>
      <c r="E159" s="69">
        <v>2500</v>
      </c>
      <c r="F159" s="68"/>
      <c r="G159" s="279"/>
      <c r="H159"/>
      <c r="I159"/>
      <c r="J159"/>
      <c r="K159"/>
      <c r="L159"/>
    </row>
    <row r="160" spans="1:12" ht="45">
      <c r="A160" s="265" t="s">
        <v>399</v>
      </c>
      <c r="B160" s="157">
        <v>4300</v>
      </c>
      <c r="C160" s="280" t="s">
        <v>400</v>
      </c>
      <c r="D160" s="281" t="s">
        <v>21</v>
      </c>
      <c r="E160" s="69">
        <v>10</v>
      </c>
      <c r="F160" s="68"/>
      <c r="G160" s="279"/>
      <c r="H160"/>
      <c r="I160"/>
      <c r="J160"/>
      <c r="K160"/>
      <c r="L160"/>
    </row>
    <row r="161" spans="1:12" ht="30.75" thickBot="1">
      <c r="A161" s="267" t="s">
        <v>401</v>
      </c>
      <c r="B161" s="161">
        <v>4300</v>
      </c>
      <c r="C161" s="116" t="s">
        <v>402</v>
      </c>
      <c r="D161" s="255" t="s">
        <v>21</v>
      </c>
      <c r="E161" s="164">
        <v>10</v>
      </c>
      <c r="F161" s="130"/>
      <c r="G161" s="282"/>
      <c r="H161"/>
      <c r="I161"/>
      <c r="J161"/>
      <c r="K161"/>
      <c r="L161"/>
    </row>
    <row r="162" spans="1:12" ht="16.5" thickBot="1">
      <c r="A162" s="283" t="s">
        <v>193</v>
      </c>
      <c r="B162" s="652" t="s">
        <v>200</v>
      </c>
      <c r="C162" s="653"/>
      <c r="D162" s="653"/>
      <c r="E162" s="653"/>
      <c r="F162" s="654"/>
      <c r="G162" s="284"/>
      <c r="H162"/>
      <c r="I162"/>
      <c r="J162"/>
      <c r="K162"/>
      <c r="L162"/>
    </row>
    <row r="163" spans="1:12" ht="16.5" thickBot="1">
      <c r="A163" s="285" t="s">
        <v>194</v>
      </c>
      <c r="B163" s="623" t="s">
        <v>201</v>
      </c>
      <c r="C163" s="624"/>
      <c r="D163" s="624"/>
      <c r="E163" s="624"/>
      <c r="F163" s="625"/>
      <c r="G163" s="286"/>
      <c r="H163"/>
      <c r="I163"/>
      <c r="J163"/>
      <c r="K163"/>
      <c r="L163"/>
    </row>
    <row r="164" spans="1:12" ht="16.5" thickBot="1">
      <c r="A164" s="285" t="s">
        <v>211</v>
      </c>
      <c r="B164" s="623" t="s">
        <v>210</v>
      </c>
      <c r="C164" s="624"/>
      <c r="D164" s="624"/>
      <c r="E164" s="624"/>
      <c r="F164" s="625"/>
      <c r="G164" s="287"/>
      <c r="H164"/>
      <c r="I164"/>
      <c r="J164"/>
      <c r="K164"/>
      <c r="L164"/>
    </row>
    <row r="165" spans="1:12" ht="16.5" thickBot="1">
      <c r="A165" s="288"/>
      <c r="B165" s="288"/>
      <c r="C165" s="289"/>
      <c r="D165" s="290"/>
      <c r="E165" s="173"/>
      <c r="F165" s="291"/>
      <c r="G165" s="291"/>
      <c r="H165"/>
      <c r="I165"/>
      <c r="J165"/>
      <c r="K165"/>
      <c r="L165"/>
    </row>
    <row r="166" spans="1:12" ht="15">
      <c r="A166" s="619" t="s">
        <v>202</v>
      </c>
      <c r="B166" s="620"/>
      <c r="C166" s="620"/>
      <c r="D166" s="620"/>
      <c r="E166" s="620"/>
      <c r="F166" s="620"/>
      <c r="G166" s="292"/>
      <c r="H166"/>
      <c r="I166"/>
      <c r="J166"/>
      <c r="K166"/>
      <c r="L166"/>
    </row>
    <row r="167" spans="1:12" ht="15">
      <c r="A167" s="619" t="s">
        <v>203</v>
      </c>
      <c r="B167" s="620"/>
      <c r="C167" s="620"/>
      <c r="D167" s="620"/>
      <c r="E167" s="620"/>
      <c r="F167" s="620"/>
      <c r="G167" s="293"/>
      <c r="H167"/>
      <c r="I167"/>
      <c r="J167"/>
      <c r="K167"/>
      <c r="L167"/>
    </row>
    <row r="168" spans="1:12" thickBot="1">
      <c r="A168" s="621" t="s">
        <v>204</v>
      </c>
      <c r="B168" s="622"/>
      <c r="C168" s="622"/>
      <c r="D168" s="622"/>
      <c r="E168" s="622"/>
      <c r="F168" s="622"/>
      <c r="G168" s="294"/>
      <c r="H168"/>
      <c r="I168"/>
      <c r="J168"/>
      <c r="K168"/>
      <c r="L168"/>
    </row>
    <row r="169" spans="1:12" thickBot="1">
      <c r="A169" s="295"/>
      <c r="B169" s="295"/>
      <c r="C169" s="295"/>
      <c r="D169" s="295"/>
      <c r="E169" s="295"/>
      <c r="F169" s="295"/>
      <c r="G169" s="296"/>
      <c r="H169"/>
      <c r="I169"/>
      <c r="J169"/>
      <c r="K169"/>
      <c r="L169"/>
    </row>
    <row r="170" spans="1:12">
      <c r="A170" s="523" t="s">
        <v>281</v>
      </c>
      <c r="B170" s="519"/>
      <c r="C170" s="519"/>
      <c r="D170" s="519"/>
      <c r="E170" s="519"/>
      <c r="F170" s="520"/>
      <c r="G170" s="171"/>
      <c r="H170"/>
      <c r="I170"/>
      <c r="J170"/>
      <c r="K170"/>
      <c r="L170"/>
    </row>
    <row r="171" spans="1:12">
      <c r="A171" s="521" t="s">
        <v>404</v>
      </c>
      <c r="B171" s="450"/>
      <c r="C171" s="450"/>
      <c r="D171" s="450"/>
      <c r="E171" s="450"/>
      <c r="F171" s="451"/>
      <c r="G171" s="42"/>
      <c r="H171"/>
      <c r="I171"/>
      <c r="J171"/>
      <c r="K171"/>
      <c r="L171"/>
    </row>
    <row r="172" spans="1:12" ht="16.5" thickBot="1">
      <c r="A172" s="522" t="s">
        <v>289</v>
      </c>
      <c r="B172" s="479"/>
      <c r="C172" s="479"/>
      <c r="D172" s="479"/>
      <c r="E172" s="479"/>
      <c r="F172" s="480"/>
      <c r="G172" s="60"/>
      <c r="H172"/>
      <c r="I172"/>
      <c r="J172"/>
      <c r="K172"/>
      <c r="L172"/>
    </row>
    <row r="173" spans="1:12" ht="15">
      <c r="A173" s="295"/>
      <c r="B173" s="295"/>
      <c r="C173" s="295"/>
      <c r="D173" s="295"/>
      <c r="E173" s="295"/>
      <c r="F173" s="295"/>
      <c r="G173" s="296"/>
      <c r="H173"/>
      <c r="I173"/>
      <c r="J173"/>
      <c r="K173"/>
      <c r="L173"/>
    </row>
    <row r="174" spans="1:12" ht="38.25" customHeight="1">
      <c r="A174" s="617" t="s">
        <v>405</v>
      </c>
      <c r="B174" s="617"/>
      <c r="C174" s="617"/>
      <c r="D174" s="617"/>
      <c r="E174" s="617"/>
      <c r="F174" s="617"/>
      <c r="G174" s="617"/>
      <c r="H174"/>
      <c r="I174"/>
      <c r="J174"/>
      <c r="K174"/>
      <c r="L174"/>
    </row>
    <row r="175" spans="1:12">
      <c r="A175" s="288"/>
      <c r="B175" s="288"/>
      <c r="C175" s="289"/>
      <c r="D175" s="290"/>
      <c r="E175" s="173"/>
      <c r="F175" s="291"/>
      <c r="G175" s="291"/>
      <c r="H175"/>
      <c r="I175"/>
      <c r="J175"/>
      <c r="K175"/>
      <c r="L175"/>
    </row>
    <row r="176" spans="1:12" ht="27.75" customHeight="1">
      <c r="A176" s="618" t="s">
        <v>285</v>
      </c>
      <c r="B176" s="618"/>
      <c r="C176" s="618"/>
      <c r="D176" s="618"/>
      <c r="E176" s="618"/>
      <c r="F176" s="618"/>
      <c r="G176" s="618"/>
      <c r="H176"/>
      <c r="I176"/>
      <c r="J176"/>
      <c r="K176"/>
      <c r="L176"/>
    </row>
    <row r="177" spans="1:12" ht="27.75" customHeight="1">
      <c r="A177" s="618"/>
      <c r="B177" s="618"/>
      <c r="C177" s="618"/>
      <c r="D177" s="618"/>
      <c r="E177" s="618"/>
      <c r="F177" s="618"/>
      <c r="G177" s="618"/>
      <c r="H177"/>
      <c r="I177"/>
      <c r="J177"/>
      <c r="K177"/>
      <c r="L177"/>
    </row>
    <row r="178" spans="1:12">
      <c r="A178" s="288"/>
      <c r="B178" s="288"/>
      <c r="C178" s="289"/>
      <c r="D178" s="290"/>
      <c r="E178" s="173"/>
      <c r="F178" s="297"/>
      <c r="G178" s="297"/>
      <c r="H178"/>
      <c r="I178"/>
      <c r="J178"/>
      <c r="K178"/>
      <c r="L178"/>
    </row>
    <row r="179" spans="1:12">
      <c r="E179" s="179"/>
      <c r="F179" s="4"/>
      <c r="G179" s="4"/>
      <c r="H179"/>
      <c r="I179"/>
      <c r="J179"/>
      <c r="K179"/>
      <c r="L179"/>
    </row>
    <row r="180" spans="1:12">
      <c r="E180" s="179"/>
      <c r="F180" s="4"/>
      <c r="G180" s="4"/>
      <c r="H180"/>
      <c r="I180"/>
      <c r="J180"/>
      <c r="K180"/>
      <c r="L180"/>
    </row>
    <row r="181" spans="1:12">
      <c r="E181" s="179"/>
      <c r="F181" s="4"/>
      <c r="G181" s="4"/>
      <c r="H181"/>
      <c r="I181"/>
      <c r="J181"/>
      <c r="K181"/>
      <c r="L181"/>
    </row>
    <row r="182" spans="1:12">
      <c r="E182" s="179"/>
      <c r="F182" s="4"/>
      <c r="G182" s="4"/>
      <c r="H182"/>
      <c r="I182"/>
      <c r="J182"/>
      <c r="K182"/>
      <c r="L182"/>
    </row>
    <row r="183" spans="1:12">
      <c r="E183" s="179"/>
      <c r="F183" s="4"/>
      <c r="G183" s="4"/>
      <c r="H183"/>
      <c r="I183"/>
      <c r="J183"/>
      <c r="K183"/>
      <c r="L183"/>
    </row>
    <row r="184" spans="1:12">
      <c r="E184" s="179"/>
      <c r="F184" s="4"/>
      <c r="G184" s="4"/>
      <c r="H184"/>
      <c r="I184"/>
      <c r="J184"/>
      <c r="K184"/>
      <c r="L184"/>
    </row>
    <row r="185" spans="1:12">
      <c r="E185" s="179"/>
      <c r="F185" s="4"/>
      <c r="G185" s="4"/>
      <c r="H185"/>
      <c r="I185"/>
      <c r="J185"/>
      <c r="K185"/>
      <c r="L185"/>
    </row>
    <row r="186" spans="1:12">
      <c r="E186" s="179"/>
      <c r="F186" s="4"/>
      <c r="G186" s="4"/>
      <c r="H186"/>
      <c r="I186"/>
      <c r="J186"/>
      <c r="K186"/>
      <c r="L186"/>
    </row>
    <row r="187" spans="1:12">
      <c r="E187" s="179"/>
      <c r="F187" s="4"/>
      <c r="G187" s="4"/>
      <c r="H187"/>
      <c r="I187"/>
      <c r="J187"/>
      <c r="K187"/>
      <c r="L187"/>
    </row>
    <row r="188" spans="1:12">
      <c r="E188" s="179"/>
      <c r="F188" s="4"/>
      <c r="G188" s="4"/>
      <c r="H188"/>
      <c r="I188"/>
      <c r="J188"/>
      <c r="K188"/>
      <c r="L188"/>
    </row>
    <row r="189" spans="1:12">
      <c r="E189" s="179"/>
      <c r="F189" s="4"/>
      <c r="G189" s="4"/>
      <c r="H189"/>
      <c r="I189"/>
      <c r="J189"/>
      <c r="K189"/>
      <c r="L189"/>
    </row>
    <row r="190" spans="1:12">
      <c r="E190" s="179"/>
      <c r="F190" s="4"/>
      <c r="G190" s="4"/>
      <c r="H190"/>
      <c r="I190"/>
      <c r="J190"/>
      <c r="K190"/>
      <c r="L190"/>
    </row>
    <row r="191" spans="1:12">
      <c r="E191" s="179"/>
      <c r="F191" s="4"/>
      <c r="G191" s="4"/>
      <c r="H191"/>
      <c r="I191"/>
      <c r="J191"/>
      <c r="K191"/>
      <c r="L191"/>
    </row>
    <row r="192" spans="1:12">
      <c r="E192" s="179"/>
      <c r="F192" s="4"/>
      <c r="G192" s="4"/>
      <c r="H192"/>
      <c r="I192"/>
      <c r="J192"/>
      <c r="K192"/>
      <c r="L192"/>
    </row>
    <row r="193" spans="8:12">
      <c r="H193"/>
      <c r="I193"/>
      <c r="J193"/>
      <c r="K193"/>
      <c r="L193"/>
    </row>
    <row r="194" spans="8:12">
      <c r="H194"/>
      <c r="I194"/>
      <c r="J194"/>
      <c r="K194"/>
      <c r="L194"/>
    </row>
    <row r="195" spans="8:12">
      <c r="H195"/>
      <c r="I195"/>
      <c r="J195"/>
      <c r="K195"/>
      <c r="L195"/>
    </row>
    <row r="196" spans="8:12">
      <c r="H196"/>
      <c r="I196"/>
      <c r="J196"/>
      <c r="K196"/>
      <c r="L196"/>
    </row>
    <row r="197" spans="8:12">
      <c r="H197"/>
      <c r="I197"/>
      <c r="J197"/>
      <c r="K197"/>
      <c r="L197"/>
    </row>
    <row r="198" spans="8:12">
      <c r="H198"/>
      <c r="I198"/>
      <c r="J198"/>
      <c r="K198"/>
      <c r="L198"/>
    </row>
    <row r="199" spans="8:12">
      <c r="H199"/>
      <c r="I199"/>
      <c r="J199"/>
      <c r="K199"/>
      <c r="L199"/>
    </row>
    <row r="200" spans="8:12">
      <c r="H200"/>
      <c r="I200"/>
      <c r="J200"/>
      <c r="K200"/>
      <c r="L200"/>
    </row>
    <row r="201" spans="8:12">
      <c r="H201"/>
      <c r="I201"/>
      <c r="J201"/>
      <c r="K201"/>
      <c r="L201"/>
    </row>
    <row r="202" spans="8:12">
      <c r="H202"/>
      <c r="I202"/>
      <c r="J202"/>
      <c r="K202"/>
      <c r="L202"/>
    </row>
    <row r="203" spans="8:12">
      <c r="H203"/>
      <c r="I203"/>
      <c r="J203"/>
      <c r="K203"/>
      <c r="L203"/>
    </row>
    <row r="204" spans="8:12">
      <c r="H204"/>
      <c r="I204"/>
      <c r="J204"/>
      <c r="K204"/>
      <c r="L204"/>
    </row>
    <row r="205" spans="8:12">
      <c r="H205"/>
      <c r="I205"/>
      <c r="J205"/>
      <c r="K205"/>
      <c r="L205"/>
    </row>
    <row r="206" spans="8:12">
      <c r="H206"/>
      <c r="I206"/>
      <c r="J206"/>
      <c r="K206"/>
      <c r="L206"/>
    </row>
    <row r="207" spans="8:12">
      <c r="H207"/>
      <c r="I207"/>
      <c r="J207"/>
      <c r="K207"/>
      <c r="L207"/>
    </row>
    <row r="208" spans="8:12">
      <c r="H208"/>
      <c r="I208"/>
      <c r="J208"/>
      <c r="K208"/>
      <c r="L208"/>
    </row>
    <row r="209" spans="8:12">
      <c r="H209"/>
      <c r="I209"/>
      <c r="J209"/>
      <c r="K209"/>
      <c r="L209"/>
    </row>
    <row r="210" spans="8:12">
      <c r="H210"/>
      <c r="I210"/>
      <c r="J210"/>
      <c r="K210"/>
      <c r="L210"/>
    </row>
    <row r="211" spans="8:12">
      <c r="H211"/>
      <c r="I211"/>
      <c r="J211"/>
      <c r="K211"/>
      <c r="L211"/>
    </row>
  </sheetData>
  <mergeCells count="62">
    <mergeCell ref="A1:G1"/>
    <mergeCell ref="A2:G2"/>
    <mergeCell ref="A3:G3"/>
    <mergeCell ref="A4:A5"/>
    <mergeCell ref="B4:B5"/>
    <mergeCell ref="C4:C5"/>
    <mergeCell ref="D4:D5"/>
    <mergeCell ref="E4:E5"/>
    <mergeCell ref="F4:F5"/>
    <mergeCell ref="G4:G5"/>
    <mergeCell ref="A49:G49"/>
    <mergeCell ref="H4:H5"/>
    <mergeCell ref="I4:I5"/>
    <mergeCell ref="J4:J5"/>
    <mergeCell ref="K4:K5"/>
    <mergeCell ref="N4:N5"/>
    <mergeCell ref="O4:O5"/>
    <mergeCell ref="A6:G6"/>
    <mergeCell ref="A39:G39"/>
    <mergeCell ref="A44:G44"/>
    <mergeCell ref="L4:L5"/>
    <mergeCell ref="M4:M5"/>
    <mergeCell ref="A86:G86"/>
    <mergeCell ref="A54:G54"/>
    <mergeCell ref="B69:F69"/>
    <mergeCell ref="B70:F70"/>
    <mergeCell ref="B71:F71"/>
    <mergeCell ref="A72:G72"/>
    <mergeCell ref="B78:F78"/>
    <mergeCell ref="B79:F79"/>
    <mergeCell ref="B80:F80"/>
    <mergeCell ref="A82:F82"/>
    <mergeCell ref="A83:F83"/>
    <mergeCell ref="A84:F84"/>
    <mergeCell ref="A87:G87"/>
    <mergeCell ref="A88:A89"/>
    <mergeCell ref="B88:B89"/>
    <mergeCell ref="C88:C89"/>
    <mergeCell ref="D88:D89"/>
    <mergeCell ref="E88:E89"/>
    <mergeCell ref="F88:F89"/>
    <mergeCell ref="G88:G89"/>
    <mergeCell ref="B164:F164"/>
    <mergeCell ref="A90:G90"/>
    <mergeCell ref="A123:G123"/>
    <mergeCell ref="A128:G128"/>
    <mergeCell ref="A133:G133"/>
    <mergeCell ref="A138:G138"/>
    <mergeCell ref="B153:F153"/>
    <mergeCell ref="B154:F154"/>
    <mergeCell ref="B155:F155"/>
    <mergeCell ref="A156:G156"/>
    <mergeCell ref="B162:F162"/>
    <mergeCell ref="B163:F163"/>
    <mergeCell ref="A174:G174"/>
    <mergeCell ref="A176:G177"/>
    <mergeCell ref="A166:F166"/>
    <mergeCell ref="A167:F167"/>
    <mergeCell ref="A168:F168"/>
    <mergeCell ref="A170:F170"/>
    <mergeCell ref="A171:F171"/>
    <mergeCell ref="A172:F172"/>
  </mergeCells>
  <pageMargins left="0.7" right="0.7" top="0.75" bottom="0.75" header="0.3" footer="0.3"/>
  <pageSetup paperSize="9" scale="72" fitToHeight="0" orientation="portrait" r:id="rId1"/>
  <rowBreaks count="1" manualBreakCount="1">
    <brk id="56" max="6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C96504-0B5E-4F59-9304-BDF296DC049E}">
  <dimension ref="A1:H89"/>
  <sheetViews>
    <sheetView topLeftCell="A34" zoomScale="80" zoomScaleNormal="80" workbookViewId="0">
      <selection activeCell="D48" sqref="D48"/>
    </sheetView>
  </sheetViews>
  <sheetFormatPr defaultRowHeight="15"/>
  <cols>
    <col min="3" max="3" width="20" customWidth="1"/>
    <col min="4" max="4" width="50.85546875" customWidth="1"/>
    <col min="6" max="6" width="11.85546875" customWidth="1"/>
    <col min="7" max="7" width="12" customWidth="1"/>
  </cols>
  <sheetData>
    <row r="1" spans="1:8" ht="20.25">
      <c r="A1" s="696" t="s">
        <v>315</v>
      </c>
      <c r="B1" s="696"/>
      <c r="C1" s="696"/>
      <c r="D1" s="696"/>
      <c r="E1" s="696"/>
      <c r="F1" s="696"/>
      <c r="G1" s="696"/>
      <c r="H1" s="696"/>
    </row>
    <row r="2" spans="1:8" ht="62.25" customHeight="1">
      <c r="A2" s="696" t="s">
        <v>609</v>
      </c>
      <c r="B2" s="696"/>
      <c r="C2" s="696"/>
      <c r="D2" s="696"/>
      <c r="E2" s="696"/>
      <c r="F2" s="696"/>
      <c r="G2" s="696"/>
      <c r="H2" s="696"/>
    </row>
    <row r="3" spans="1:8" ht="21" thickBot="1">
      <c r="A3" s="697" t="s">
        <v>412</v>
      </c>
      <c r="B3" s="697"/>
      <c r="C3" s="697"/>
      <c r="D3" s="697"/>
      <c r="E3" s="697"/>
      <c r="F3" s="697"/>
      <c r="G3" s="697"/>
      <c r="H3" s="697"/>
    </row>
    <row r="4" spans="1:8">
      <c r="A4" s="698" t="s">
        <v>22</v>
      </c>
      <c r="B4" s="700" t="s">
        <v>195</v>
      </c>
      <c r="C4" s="702" t="s">
        <v>413</v>
      </c>
      <c r="D4" s="704" t="s">
        <v>0</v>
      </c>
      <c r="E4" s="704" t="s">
        <v>23</v>
      </c>
      <c r="F4" s="706" t="s">
        <v>38</v>
      </c>
      <c r="G4" s="708" t="s">
        <v>24</v>
      </c>
      <c r="H4" s="710" t="s">
        <v>25</v>
      </c>
    </row>
    <row r="5" spans="1:8" ht="15.75" thickBot="1">
      <c r="A5" s="699"/>
      <c r="B5" s="701"/>
      <c r="C5" s="703"/>
      <c r="D5" s="705"/>
      <c r="E5" s="705"/>
      <c r="F5" s="707"/>
      <c r="G5" s="709"/>
      <c r="H5" s="711"/>
    </row>
    <row r="6" spans="1:8" ht="28.5">
      <c r="A6" s="322" t="s">
        <v>414</v>
      </c>
      <c r="B6" s="679">
        <v>4300</v>
      </c>
      <c r="C6" s="323" t="s">
        <v>415</v>
      </c>
      <c r="D6" s="324" t="s">
        <v>416</v>
      </c>
      <c r="E6" s="325" t="s">
        <v>471</v>
      </c>
      <c r="F6" s="444">
        <v>2000</v>
      </c>
      <c r="G6" s="326"/>
      <c r="H6" s="327"/>
    </row>
    <row r="7" spans="1:8" ht="39" customHeight="1" thickBot="1">
      <c r="A7" s="328" t="s">
        <v>417</v>
      </c>
      <c r="B7" s="680"/>
      <c r="C7" s="690" t="s">
        <v>418</v>
      </c>
      <c r="D7" s="691" t="s">
        <v>419</v>
      </c>
      <c r="E7" s="691"/>
      <c r="F7" s="691"/>
      <c r="G7" s="691"/>
      <c r="H7" s="692"/>
    </row>
    <row r="8" spans="1:8" ht="71.25">
      <c r="A8" s="328" t="s">
        <v>420</v>
      </c>
      <c r="B8" s="680"/>
      <c r="C8" s="690"/>
      <c r="D8" s="329" t="s">
        <v>472</v>
      </c>
      <c r="E8" s="330" t="s">
        <v>471</v>
      </c>
      <c r="F8" s="376">
        <v>2802</v>
      </c>
      <c r="G8" s="331"/>
      <c r="H8" s="327"/>
    </row>
    <row r="9" spans="1:8" ht="57">
      <c r="A9" s="328" t="s">
        <v>421</v>
      </c>
      <c r="B9" s="680"/>
      <c r="C9" s="690"/>
      <c r="D9" s="329" t="s">
        <v>422</v>
      </c>
      <c r="E9" s="330" t="s">
        <v>21</v>
      </c>
      <c r="F9" s="351">
        <v>82</v>
      </c>
      <c r="G9" s="332"/>
      <c r="H9" s="327"/>
    </row>
    <row r="10" spans="1:8" ht="57">
      <c r="A10" s="328" t="s">
        <v>423</v>
      </c>
      <c r="B10" s="680"/>
      <c r="C10" s="690"/>
      <c r="D10" s="329" t="s">
        <v>424</v>
      </c>
      <c r="E10" s="330" t="s">
        <v>471</v>
      </c>
      <c r="F10" s="351">
        <v>17.2</v>
      </c>
      <c r="G10" s="332"/>
      <c r="H10" s="327"/>
    </row>
    <row r="11" spans="1:8" ht="16.5">
      <c r="A11" s="328" t="s">
        <v>425</v>
      </c>
      <c r="B11" s="680"/>
      <c r="C11" s="690"/>
      <c r="D11" s="329" t="s">
        <v>426</v>
      </c>
      <c r="E11" s="330" t="s">
        <v>471</v>
      </c>
      <c r="F11" s="351">
        <v>146</v>
      </c>
      <c r="G11" s="332"/>
      <c r="H11" s="327"/>
    </row>
    <row r="12" spans="1:8">
      <c r="A12" s="328" t="s">
        <v>427</v>
      </c>
      <c r="B12" s="680"/>
      <c r="C12" s="690"/>
      <c r="D12" s="329" t="s">
        <v>428</v>
      </c>
      <c r="E12" s="330" t="s">
        <v>21</v>
      </c>
      <c r="F12" s="351">
        <v>140</v>
      </c>
      <c r="G12" s="332"/>
      <c r="H12" s="327"/>
    </row>
    <row r="13" spans="1:8" ht="42.75">
      <c r="A13" s="328" t="s">
        <v>429</v>
      </c>
      <c r="B13" s="680"/>
      <c r="C13" s="690"/>
      <c r="D13" s="329" t="s">
        <v>430</v>
      </c>
      <c r="E13" s="330" t="s">
        <v>17</v>
      </c>
      <c r="F13" s="351" t="s">
        <v>264</v>
      </c>
      <c r="G13" s="332" t="s">
        <v>264</v>
      </c>
      <c r="H13" s="335" t="s">
        <v>264</v>
      </c>
    </row>
    <row r="14" spans="1:8">
      <c r="A14" s="328" t="s">
        <v>431</v>
      </c>
      <c r="B14" s="680"/>
      <c r="C14" s="690"/>
      <c r="D14" s="329" t="s">
        <v>432</v>
      </c>
      <c r="E14" s="330" t="s">
        <v>17</v>
      </c>
      <c r="F14" s="351">
        <v>511</v>
      </c>
      <c r="G14" s="332"/>
      <c r="H14" s="327"/>
    </row>
    <row r="15" spans="1:8" ht="16.5">
      <c r="A15" s="328" t="s">
        <v>433</v>
      </c>
      <c r="B15" s="680"/>
      <c r="C15" s="690"/>
      <c r="D15" s="333" t="s">
        <v>434</v>
      </c>
      <c r="E15" s="330" t="s">
        <v>471</v>
      </c>
      <c r="F15" s="376" t="s">
        <v>264</v>
      </c>
      <c r="G15" s="334" t="s">
        <v>264</v>
      </c>
      <c r="H15" s="335" t="s">
        <v>264</v>
      </c>
    </row>
    <row r="16" spans="1:8" ht="85.5">
      <c r="A16" s="328" t="s">
        <v>435</v>
      </c>
      <c r="B16" s="680"/>
      <c r="C16" s="330" t="s">
        <v>436</v>
      </c>
      <c r="D16" s="336" t="s">
        <v>437</v>
      </c>
      <c r="E16" s="330" t="s">
        <v>471</v>
      </c>
      <c r="F16" s="351">
        <v>7993</v>
      </c>
      <c r="G16" s="332"/>
      <c r="H16" s="327"/>
    </row>
    <row r="17" spans="1:8" ht="85.5">
      <c r="A17" s="328" t="s">
        <v>438</v>
      </c>
      <c r="B17" s="680"/>
      <c r="C17" s="330"/>
      <c r="D17" s="337" t="s">
        <v>439</v>
      </c>
      <c r="E17" s="330" t="s">
        <v>471</v>
      </c>
      <c r="F17" s="351">
        <v>1336</v>
      </c>
      <c r="G17" s="332"/>
      <c r="H17" s="327"/>
    </row>
    <row r="18" spans="1:8" ht="57">
      <c r="A18" s="328" t="s">
        <v>440</v>
      </c>
      <c r="B18" s="680"/>
      <c r="C18" s="330"/>
      <c r="D18" s="337" t="s">
        <v>441</v>
      </c>
      <c r="E18" s="330" t="s">
        <v>473</v>
      </c>
      <c r="F18" s="351">
        <v>10</v>
      </c>
      <c r="G18" s="332"/>
      <c r="H18" s="327"/>
    </row>
    <row r="19" spans="1:8" ht="114">
      <c r="A19" s="328" t="s">
        <v>442</v>
      </c>
      <c r="B19" s="680"/>
      <c r="C19" s="330"/>
      <c r="D19" s="338" t="s">
        <v>443</v>
      </c>
      <c r="E19" s="330" t="s">
        <v>471</v>
      </c>
      <c r="F19" s="376" t="s">
        <v>264</v>
      </c>
      <c r="G19" s="332" t="s">
        <v>264</v>
      </c>
      <c r="H19" s="335" t="s">
        <v>264</v>
      </c>
    </row>
    <row r="20" spans="1:8" ht="99.75">
      <c r="A20" s="328" t="s">
        <v>444</v>
      </c>
      <c r="B20" s="680"/>
      <c r="C20" s="330"/>
      <c r="D20" s="338" t="s">
        <v>445</v>
      </c>
      <c r="E20" s="330" t="s">
        <v>471</v>
      </c>
      <c r="F20" s="351" t="s">
        <v>264</v>
      </c>
      <c r="G20" s="332" t="s">
        <v>264</v>
      </c>
      <c r="H20" s="335" t="s">
        <v>264</v>
      </c>
    </row>
    <row r="21" spans="1:8" ht="29.25" thickBot="1">
      <c r="A21" s="339" t="s">
        <v>446</v>
      </c>
      <c r="B21" s="681"/>
      <c r="C21" s="340"/>
      <c r="D21" s="341" t="s">
        <v>447</v>
      </c>
      <c r="E21" s="340" t="s">
        <v>473</v>
      </c>
      <c r="F21" s="351">
        <v>10</v>
      </c>
      <c r="G21" s="342"/>
      <c r="H21" s="343"/>
    </row>
    <row r="22" spans="1:8">
      <c r="A22" s="693" t="s">
        <v>448</v>
      </c>
      <c r="B22" s="693"/>
      <c r="C22" s="693"/>
      <c r="D22" s="693"/>
      <c r="E22" s="693"/>
      <c r="F22" s="693"/>
      <c r="G22" s="693"/>
      <c r="H22" s="344">
        <f>SUM(H16:H21,H8:H14,H6)</f>
        <v>0</v>
      </c>
    </row>
    <row r="23" spans="1:8">
      <c r="A23" s="694" t="s">
        <v>449</v>
      </c>
      <c r="B23" s="694"/>
      <c r="C23" s="694"/>
      <c r="D23" s="694"/>
      <c r="E23" s="694"/>
      <c r="F23" s="694"/>
      <c r="G23" s="694"/>
      <c r="H23" s="345">
        <f>0.08*H22</f>
        <v>0</v>
      </c>
    </row>
    <row r="24" spans="1:8" ht="15.75" thickBot="1">
      <c r="A24" s="695" t="s">
        <v>450</v>
      </c>
      <c r="B24" s="695"/>
      <c r="C24" s="695"/>
      <c r="D24" s="695"/>
      <c r="E24" s="695"/>
      <c r="F24" s="695"/>
      <c r="G24" s="695"/>
      <c r="H24" s="346">
        <f>H22+H23</f>
        <v>0</v>
      </c>
    </row>
    <row r="25" spans="1:8">
      <c r="A25" s="675" t="s">
        <v>451</v>
      </c>
      <c r="B25" s="679">
        <v>4300</v>
      </c>
      <c r="C25" s="682" t="s">
        <v>452</v>
      </c>
      <c r="D25" s="686" t="s">
        <v>453</v>
      </c>
      <c r="E25" s="686"/>
      <c r="F25" s="686"/>
      <c r="G25" s="686"/>
      <c r="H25" s="687"/>
    </row>
    <row r="26" spans="1:8">
      <c r="A26" s="676"/>
      <c r="B26" s="680"/>
      <c r="C26" s="683"/>
      <c r="D26" s="347" t="s">
        <v>454</v>
      </c>
      <c r="E26" s="348" t="s">
        <v>149</v>
      </c>
      <c r="F26" s="349">
        <v>10</v>
      </c>
      <c r="G26" s="332"/>
      <c r="H26" s="327"/>
    </row>
    <row r="27" spans="1:8">
      <c r="A27" s="676"/>
      <c r="B27" s="680"/>
      <c r="C27" s="683"/>
      <c r="D27" s="350" t="s">
        <v>455</v>
      </c>
      <c r="E27" s="330" t="s">
        <v>149</v>
      </c>
      <c r="F27" s="351">
        <v>10</v>
      </c>
      <c r="G27" s="332"/>
      <c r="H27" s="327"/>
    </row>
    <row r="28" spans="1:8">
      <c r="A28" s="676"/>
      <c r="B28" s="680"/>
      <c r="C28" s="683"/>
      <c r="D28" s="350" t="s">
        <v>456</v>
      </c>
      <c r="E28" s="330" t="s">
        <v>149</v>
      </c>
      <c r="F28" s="351">
        <v>10</v>
      </c>
      <c r="G28" s="332"/>
      <c r="H28" s="327"/>
    </row>
    <row r="29" spans="1:8">
      <c r="A29" s="676"/>
      <c r="B29" s="680"/>
      <c r="C29" s="683"/>
      <c r="D29" s="350" t="s">
        <v>457</v>
      </c>
      <c r="E29" s="330" t="s">
        <v>149</v>
      </c>
      <c r="F29" s="351" t="s">
        <v>264</v>
      </c>
      <c r="G29" s="332" t="s">
        <v>264</v>
      </c>
      <c r="H29" s="327" t="s">
        <v>264</v>
      </c>
    </row>
    <row r="30" spans="1:8">
      <c r="A30" s="676"/>
      <c r="B30" s="680"/>
      <c r="C30" s="683"/>
      <c r="D30" s="350" t="s">
        <v>458</v>
      </c>
      <c r="E30" s="330" t="s">
        <v>149</v>
      </c>
      <c r="F30" s="351">
        <v>10</v>
      </c>
      <c r="G30" s="332"/>
      <c r="H30" s="327"/>
    </row>
    <row r="31" spans="1:8">
      <c r="A31" s="676"/>
      <c r="B31" s="680"/>
      <c r="C31" s="683"/>
      <c r="D31" s="350" t="s">
        <v>459</v>
      </c>
      <c r="E31" s="330" t="s">
        <v>149</v>
      </c>
      <c r="F31" s="351" t="s">
        <v>264</v>
      </c>
      <c r="G31" s="332" t="s">
        <v>264</v>
      </c>
      <c r="H31" s="327" t="s">
        <v>264</v>
      </c>
    </row>
    <row r="32" spans="1:8">
      <c r="A32" s="677"/>
      <c r="B32" s="680"/>
      <c r="C32" s="684"/>
      <c r="D32" s="350" t="s">
        <v>460</v>
      </c>
      <c r="E32" s="352" t="s">
        <v>149</v>
      </c>
      <c r="F32" s="353" t="s">
        <v>264</v>
      </c>
      <c r="G32" s="354" t="s">
        <v>264</v>
      </c>
      <c r="H32" s="327" t="s">
        <v>264</v>
      </c>
    </row>
    <row r="33" spans="1:8" ht="43.5" thickBot="1">
      <c r="A33" s="678"/>
      <c r="B33" s="681"/>
      <c r="C33" s="685"/>
      <c r="D33" s="355" t="s">
        <v>461</v>
      </c>
      <c r="E33" s="352" t="s">
        <v>473</v>
      </c>
      <c r="F33" s="353">
        <v>350</v>
      </c>
      <c r="G33" s="356"/>
      <c r="H33" s="327"/>
    </row>
    <row r="34" spans="1:8">
      <c r="A34" s="688" t="s">
        <v>462</v>
      </c>
      <c r="B34" s="689"/>
      <c r="C34" s="689"/>
      <c r="D34" s="689"/>
      <c r="E34" s="689"/>
      <c r="F34" s="689"/>
      <c r="G34" s="689"/>
      <c r="H34" s="357"/>
    </row>
    <row r="35" spans="1:8">
      <c r="A35" s="669" t="s">
        <v>463</v>
      </c>
      <c r="B35" s="670"/>
      <c r="C35" s="670"/>
      <c r="D35" s="670"/>
      <c r="E35" s="670"/>
      <c r="F35" s="670"/>
      <c r="G35" s="670"/>
      <c r="H35" s="358"/>
    </row>
    <row r="36" spans="1:8">
      <c r="A36" s="669" t="s">
        <v>464</v>
      </c>
      <c r="B36" s="670"/>
      <c r="C36" s="670"/>
      <c r="D36" s="670"/>
      <c r="E36" s="670"/>
      <c r="F36" s="670"/>
      <c r="G36" s="670"/>
      <c r="H36" s="358"/>
    </row>
    <row r="37" spans="1:8">
      <c r="A37" s="669" t="s">
        <v>465</v>
      </c>
      <c r="B37" s="670"/>
      <c r="C37" s="670"/>
      <c r="D37" s="670"/>
      <c r="E37" s="670"/>
      <c r="F37" s="670"/>
      <c r="G37" s="670"/>
      <c r="H37" s="358"/>
    </row>
    <row r="38" spans="1:8">
      <c r="A38" s="669" t="s">
        <v>466</v>
      </c>
      <c r="B38" s="670"/>
      <c r="C38" s="670"/>
      <c r="D38" s="670"/>
      <c r="E38" s="670"/>
      <c r="F38" s="670"/>
      <c r="G38" s="670"/>
      <c r="H38" s="358"/>
    </row>
    <row r="39" spans="1:8" ht="15.75" thickBot="1">
      <c r="A39" s="671" t="s">
        <v>467</v>
      </c>
      <c r="B39" s="672"/>
      <c r="C39" s="672"/>
      <c r="D39" s="672"/>
      <c r="E39" s="672"/>
      <c r="F39" s="672"/>
      <c r="G39" s="672"/>
      <c r="H39" s="359"/>
    </row>
    <row r="40" spans="1:8">
      <c r="A40" s="360"/>
      <c r="B40" s="360"/>
      <c r="C40" s="360"/>
      <c r="D40" s="360"/>
      <c r="E40" s="360"/>
      <c r="F40" s="360"/>
      <c r="G40" s="360"/>
      <c r="H40" s="360"/>
    </row>
    <row r="41" spans="1:8">
      <c r="A41" s="360"/>
      <c r="B41" s="360"/>
      <c r="C41" s="360"/>
      <c r="D41" s="360"/>
      <c r="E41" s="360"/>
      <c r="F41" s="360"/>
      <c r="G41" s="360"/>
      <c r="H41" s="360"/>
    </row>
    <row r="42" spans="1:8" ht="47.25" customHeight="1">
      <c r="A42" s="696" t="s">
        <v>609</v>
      </c>
      <c r="B42" s="696"/>
      <c r="C42" s="696"/>
      <c r="D42" s="696"/>
      <c r="E42" s="696"/>
      <c r="F42" s="696"/>
      <c r="G42" s="696"/>
      <c r="H42" s="696"/>
    </row>
    <row r="43" spans="1:8" ht="21" thickBot="1">
      <c r="A43" s="697" t="s">
        <v>412</v>
      </c>
      <c r="B43" s="697"/>
      <c r="C43" s="697"/>
      <c r="D43" s="697"/>
      <c r="E43" s="697"/>
      <c r="F43" s="697"/>
      <c r="G43" s="697"/>
      <c r="H43" s="697"/>
    </row>
    <row r="44" spans="1:8">
      <c r="A44" s="698" t="s">
        <v>22</v>
      </c>
      <c r="B44" s="700" t="s">
        <v>195</v>
      </c>
      <c r="C44" s="702" t="s">
        <v>413</v>
      </c>
      <c r="D44" s="704" t="s">
        <v>0</v>
      </c>
      <c r="E44" s="704" t="s">
        <v>23</v>
      </c>
      <c r="F44" s="706" t="s">
        <v>38</v>
      </c>
      <c r="G44" s="708" t="s">
        <v>24</v>
      </c>
      <c r="H44" s="710" t="s">
        <v>25</v>
      </c>
    </row>
    <row r="45" spans="1:8" ht="15.75" thickBot="1">
      <c r="A45" s="699"/>
      <c r="B45" s="701"/>
      <c r="C45" s="703"/>
      <c r="D45" s="705"/>
      <c r="E45" s="705"/>
      <c r="F45" s="707"/>
      <c r="G45" s="709"/>
      <c r="H45" s="711"/>
    </row>
    <row r="46" spans="1:8" ht="28.5">
      <c r="A46" s="322" t="s">
        <v>414</v>
      </c>
      <c r="B46" s="679">
        <v>4300</v>
      </c>
      <c r="C46" s="323" t="s">
        <v>415</v>
      </c>
      <c r="D46" s="324" t="s">
        <v>416</v>
      </c>
      <c r="E46" s="325" t="s">
        <v>471</v>
      </c>
      <c r="F46" s="349">
        <v>2000</v>
      </c>
      <c r="G46" s="326"/>
      <c r="H46" s="327"/>
    </row>
    <row r="47" spans="1:8" ht="15.75" thickBot="1">
      <c r="A47" s="328" t="s">
        <v>417</v>
      </c>
      <c r="B47" s="680"/>
      <c r="C47" s="690" t="s">
        <v>418</v>
      </c>
      <c r="D47" s="691" t="s">
        <v>419</v>
      </c>
      <c r="E47" s="691"/>
      <c r="F47" s="691"/>
      <c r="G47" s="691"/>
      <c r="H47" s="692"/>
    </row>
    <row r="48" spans="1:8" ht="71.25">
      <c r="A48" s="328" t="s">
        <v>420</v>
      </c>
      <c r="B48" s="680"/>
      <c r="C48" s="690"/>
      <c r="D48" s="329" t="s">
        <v>472</v>
      </c>
      <c r="E48" s="330" t="s">
        <v>471</v>
      </c>
      <c r="F48" s="376">
        <v>2802</v>
      </c>
      <c r="G48" s="331"/>
      <c r="H48" s="327"/>
    </row>
    <row r="49" spans="1:8" ht="57">
      <c r="A49" s="328" t="s">
        <v>421</v>
      </c>
      <c r="B49" s="680"/>
      <c r="C49" s="690"/>
      <c r="D49" s="329" t="s">
        <v>422</v>
      </c>
      <c r="E49" s="330" t="s">
        <v>21</v>
      </c>
      <c r="F49" s="351">
        <v>82</v>
      </c>
      <c r="G49" s="332"/>
      <c r="H49" s="327"/>
    </row>
    <row r="50" spans="1:8" ht="57">
      <c r="A50" s="328" t="s">
        <v>423</v>
      </c>
      <c r="B50" s="680"/>
      <c r="C50" s="690"/>
      <c r="D50" s="329" t="s">
        <v>424</v>
      </c>
      <c r="E50" s="330" t="s">
        <v>471</v>
      </c>
      <c r="F50" s="351">
        <v>17.2</v>
      </c>
      <c r="G50" s="332"/>
      <c r="H50" s="327"/>
    </row>
    <row r="51" spans="1:8" ht="16.5">
      <c r="A51" s="328" t="s">
        <v>425</v>
      </c>
      <c r="B51" s="680"/>
      <c r="C51" s="690"/>
      <c r="D51" s="329" t="s">
        <v>426</v>
      </c>
      <c r="E51" s="330" t="s">
        <v>471</v>
      </c>
      <c r="F51" s="351">
        <v>146</v>
      </c>
      <c r="G51" s="332"/>
      <c r="H51" s="327"/>
    </row>
    <row r="52" spans="1:8">
      <c r="A52" s="328" t="s">
        <v>427</v>
      </c>
      <c r="B52" s="680"/>
      <c r="C52" s="690"/>
      <c r="D52" s="329" t="s">
        <v>428</v>
      </c>
      <c r="E52" s="330" t="s">
        <v>21</v>
      </c>
      <c r="F52" s="351">
        <v>140</v>
      </c>
      <c r="G52" s="332"/>
      <c r="H52" s="327"/>
    </row>
    <row r="53" spans="1:8" ht="42.75">
      <c r="A53" s="328" t="s">
        <v>429</v>
      </c>
      <c r="B53" s="680"/>
      <c r="C53" s="690"/>
      <c r="D53" s="329" t="s">
        <v>430</v>
      </c>
      <c r="E53" s="330" t="s">
        <v>17</v>
      </c>
      <c r="F53" s="351" t="s">
        <v>264</v>
      </c>
      <c r="G53" s="332" t="s">
        <v>264</v>
      </c>
      <c r="H53" s="327" t="s">
        <v>264</v>
      </c>
    </row>
    <row r="54" spans="1:8">
      <c r="A54" s="328" t="s">
        <v>431</v>
      </c>
      <c r="B54" s="680"/>
      <c r="C54" s="690"/>
      <c r="D54" s="329" t="s">
        <v>432</v>
      </c>
      <c r="E54" s="330" t="s">
        <v>17</v>
      </c>
      <c r="F54" s="351">
        <v>511</v>
      </c>
      <c r="G54" s="332"/>
      <c r="H54" s="327"/>
    </row>
    <row r="55" spans="1:8" ht="16.5">
      <c r="A55" s="328" t="s">
        <v>433</v>
      </c>
      <c r="B55" s="680"/>
      <c r="C55" s="690"/>
      <c r="D55" s="333" t="s">
        <v>434</v>
      </c>
      <c r="E55" s="330" t="s">
        <v>471</v>
      </c>
      <c r="F55" s="376" t="s">
        <v>264</v>
      </c>
      <c r="G55" s="334" t="s">
        <v>264</v>
      </c>
      <c r="H55" s="335" t="s">
        <v>264</v>
      </c>
    </row>
    <row r="56" spans="1:8" ht="85.5">
      <c r="A56" s="328" t="s">
        <v>435</v>
      </c>
      <c r="B56" s="680"/>
      <c r="C56" s="330" t="s">
        <v>436</v>
      </c>
      <c r="D56" s="336" t="s">
        <v>437</v>
      </c>
      <c r="E56" s="330" t="s">
        <v>471</v>
      </c>
      <c r="F56" s="351">
        <v>7993</v>
      </c>
      <c r="G56" s="332"/>
      <c r="H56" s="327"/>
    </row>
    <row r="57" spans="1:8" ht="85.5">
      <c r="A57" s="328" t="s">
        <v>438</v>
      </c>
      <c r="B57" s="680"/>
      <c r="C57" s="330"/>
      <c r="D57" s="337" t="s">
        <v>439</v>
      </c>
      <c r="E57" s="330" t="s">
        <v>471</v>
      </c>
      <c r="F57" s="351">
        <v>1336</v>
      </c>
      <c r="G57" s="332"/>
      <c r="H57" s="327"/>
    </row>
    <row r="58" spans="1:8" ht="57">
      <c r="A58" s="328" t="s">
        <v>440</v>
      </c>
      <c r="B58" s="680"/>
      <c r="C58" s="330"/>
      <c r="D58" s="337" t="s">
        <v>441</v>
      </c>
      <c r="E58" s="330" t="s">
        <v>473</v>
      </c>
      <c r="F58" s="351">
        <v>10</v>
      </c>
      <c r="G58" s="332"/>
      <c r="H58" s="327"/>
    </row>
    <row r="59" spans="1:8" ht="114">
      <c r="A59" s="328" t="s">
        <v>442</v>
      </c>
      <c r="B59" s="680"/>
      <c r="C59" s="330"/>
      <c r="D59" s="338" t="s">
        <v>443</v>
      </c>
      <c r="E59" s="330" t="s">
        <v>471</v>
      </c>
      <c r="F59" s="376" t="s">
        <v>264</v>
      </c>
      <c r="G59" s="332" t="s">
        <v>264</v>
      </c>
      <c r="H59" s="327" t="s">
        <v>264</v>
      </c>
    </row>
    <row r="60" spans="1:8" ht="99.75">
      <c r="A60" s="328" t="s">
        <v>444</v>
      </c>
      <c r="B60" s="680"/>
      <c r="C60" s="330"/>
      <c r="D60" s="338" t="s">
        <v>445</v>
      </c>
      <c r="E60" s="330" t="s">
        <v>471</v>
      </c>
      <c r="F60" s="351" t="s">
        <v>264</v>
      </c>
      <c r="G60" s="332" t="s">
        <v>264</v>
      </c>
      <c r="H60" s="327" t="s">
        <v>264</v>
      </c>
    </row>
    <row r="61" spans="1:8" ht="29.25" thickBot="1">
      <c r="A61" s="339" t="s">
        <v>446</v>
      </c>
      <c r="B61" s="681"/>
      <c r="C61" s="340"/>
      <c r="D61" s="341" t="s">
        <v>447</v>
      </c>
      <c r="E61" s="340" t="s">
        <v>473</v>
      </c>
      <c r="F61" s="351">
        <v>10</v>
      </c>
      <c r="G61" s="342"/>
      <c r="H61" s="343"/>
    </row>
    <row r="62" spans="1:8">
      <c r="A62" s="693" t="s">
        <v>448</v>
      </c>
      <c r="B62" s="693"/>
      <c r="C62" s="693"/>
      <c r="D62" s="693"/>
      <c r="E62" s="693"/>
      <c r="F62" s="693"/>
      <c r="G62" s="693"/>
      <c r="H62" s="344"/>
    </row>
    <row r="63" spans="1:8">
      <c r="A63" s="694" t="s">
        <v>449</v>
      </c>
      <c r="B63" s="694"/>
      <c r="C63" s="694"/>
      <c r="D63" s="694"/>
      <c r="E63" s="694"/>
      <c r="F63" s="694"/>
      <c r="G63" s="694"/>
      <c r="H63" s="345"/>
    </row>
    <row r="64" spans="1:8" ht="15.75" thickBot="1">
      <c r="A64" s="695" t="s">
        <v>450</v>
      </c>
      <c r="B64" s="695"/>
      <c r="C64" s="695"/>
      <c r="D64" s="695"/>
      <c r="E64" s="695"/>
      <c r="F64" s="695"/>
      <c r="G64" s="695"/>
      <c r="H64" s="346"/>
    </row>
    <row r="65" spans="1:8">
      <c r="A65" s="675" t="s">
        <v>451</v>
      </c>
      <c r="B65" s="679">
        <v>4300</v>
      </c>
      <c r="C65" s="682" t="s">
        <v>452</v>
      </c>
      <c r="D65" s="686" t="s">
        <v>453</v>
      </c>
      <c r="E65" s="686"/>
      <c r="F65" s="686"/>
      <c r="G65" s="686"/>
      <c r="H65" s="687"/>
    </row>
    <row r="66" spans="1:8">
      <c r="A66" s="676"/>
      <c r="B66" s="680"/>
      <c r="C66" s="683"/>
      <c r="D66" s="347" t="s">
        <v>454</v>
      </c>
      <c r="E66" s="348" t="s">
        <v>149</v>
      </c>
      <c r="F66" s="351">
        <v>10</v>
      </c>
      <c r="G66" s="332"/>
      <c r="H66" s="327"/>
    </row>
    <row r="67" spans="1:8">
      <c r="A67" s="676"/>
      <c r="B67" s="680"/>
      <c r="C67" s="683"/>
      <c r="D67" s="350" t="s">
        <v>455</v>
      </c>
      <c r="E67" s="330" t="s">
        <v>149</v>
      </c>
      <c r="F67" s="351">
        <v>10</v>
      </c>
      <c r="G67" s="332"/>
      <c r="H67" s="327"/>
    </row>
    <row r="68" spans="1:8">
      <c r="A68" s="676"/>
      <c r="B68" s="680"/>
      <c r="C68" s="683"/>
      <c r="D68" s="350" t="s">
        <v>456</v>
      </c>
      <c r="E68" s="330" t="s">
        <v>149</v>
      </c>
      <c r="F68" s="351">
        <v>10</v>
      </c>
      <c r="G68" s="332"/>
      <c r="H68" s="327"/>
    </row>
    <row r="69" spans="1:8">
      <c r="A69" s="676"/>
      <c r="B69" s="680"/>
      <c r="C69" s="683"/>
      <c r="D69" s="350" t="s">
        <v>457</v>
      </c>
      <c r="E69" s="330" t="s">
        <v>149</v>
      </c>
      <c r="F69" s="351" t="s">
        <v>264</v>
      </c>
      <c r="G69" s="332" t="s">
        <v>264</v>
      </c>
      <c r="H69" s="327" t="s">
        <v>264</v>
      </c>
    </row>
    <row r="70" spans="1:8">
      <c r="A70" s="676"/>
      <c r="B70" s="680"/>
      <c r="C70" s="683"/>
      <c r="D70" s="350" t="s">
        <v>458</v>
      </c>
      <c r="E70" s="330" t="s">
        <v>149</v>
      </c>
      <c r="F70" s="351">
        <v>10</v>
      </c>
      <c r="G70" s="332"/>
      <c r="H70" s="327"/>
    </row>
    <row r="71" spans="1:8">
      <c r="A71" s="676"/>
      <c r="B71" s="680"/>
      <c r="C71" s="683"/>
      <c r="D71" s="350" t="s">
        <v>459</v>
      </c>
      <c r="E71" s="330" t="s">
        <v>149</v>
      </c>
      <c r="F71" s="351" t="s">
        <v>264</v>
      </c>
      <c r="G71" s="332" t="s">
        <v>264</v>
      </c>
      <c r="H71" s="327" t="s">
        <v>264</v>
      </c>
    </row>
    <row r="72" spans="1:8">
      <c r="A72" s="677"/>
      <c r="B72" s="680"/>
      <c r="C72" s="684"/>
      <c r="D72" s="350" t="s">
        <v>460</v>
      </c>
      <c r="E72" s="352" t="s">
        <v>149</v>
      </c>
      <c r="F72" s="353" t="s">
        <v>264</v>
      </c>
      <c r="G72" s="354" t="s">
        <v>264</v>
      </c>
      <c r="H72" s="327" t="s">
        <v>264</v>
      </c>
    </row>
    <row r="73" spans="1:8" ht="43.5" thickBot="1">
      <c r="A73" s="678"/>
      <c r="B73" s="681"/>
      <c r="C73" s="685"/>
      <c r="D73" s="355" t="s">
        <v>461</v>
      </c>
      <c r="E73" s="352" t="s">
        <v>473</v>
      </c>
      <c r="F73" s="353">
        <v>350</v>
      </c>
      <c r="G73" s="356"/>
      <c r="H73" s="327"/>
    </row>
    <row r="74" spans="1:8">
      <c r="A74" s="688" t="s">
        <v>462</v>
      </c>
      <c r="B74" s="689"/>
      <c r="C74" s="689"/>
      <c r="D74" s="689"/>
      <c r="E74" s="689"/>
      <c r="F74" s="689"/>
      <c r="G74" s="689"/>
      <c r="H74" s="357"/>
    </row>
    <row r="75" spans="1:8">
      <c r="A75" s="669" t="s">
        <v>463</v>
      </c>
      <c r="B75" s="670"/>
      <c r="C75" s="670"/>
      <c r="D75" s="670"/>
      <c r="E75" s="670"/>
      <c r="F75" s="670"/>
      <c r="G75" s="670"/>
      <c r="H75" s="358"/>
    </row>
    <row r="76" spans="1:8">
      <c r="A76" s="669" t="s">
        <v>464</v>
      </c>
      <c r="B76" s="670"/>
      <c r="C76" s="670"/>
      <c r="D76" s="670"/>
      <c r="E76" s="670"/>
      <c r="F76" s="670"/>
      <c r="G76" s="670"/>
      <c r="H76" s="358"/>
    </row>
    <row r="77" spans="1:8">
      <c r="A77" s="669" t="s">
        <v>465</v>
      </c>
      <c r="B77" s="670"/>
      <c r="C77" s="670"/>
      <c r="D77" s="670"/>
      <c r="E77" s="670"/>
      <c r="F77" s="670"/>
      <c r="G77" s="670"/>
      <c r="H77" s="358"/>
    </row>
    <row r="78" spans="1:8">
      <c r="A78" s="669" t="s">
        <v>466</v>
      </c>
      <c r="B78" s="670"/>
      <c r="C78" s="670"/>
      <c r="D78" s="670"/>
      <c r="E78" s="670"/>
      <c r="F78" s="670"/>
      <c r="G78" s="670"/>
      <c r="H78" s="358"/>
    </row>
    <row r="79" spans="1:8" ht="15.75" thickBot="1">
      <c r="A79" s="671" t="s">
        <v>467</v>
      </c>
      <c r="B79" s="672"/>
      <c r="C79" s="672"/>
      <c r="D79" s="672"/>
      <c r="E79" s="672"/>
      <c r="F79" s="672"/>
      <c r="G79" s="672"/>
      <c r="H79" s="359"/>
    </row>
    <row r="80" spans="1:8" ht="15.75">
      <c r="A80" s="673" t="s">
        <v>468</v>
      </c>
      <c r="B80" s="527"/>
      <c r="C80" s="527"/>
      <c r="D80" s="527"/>
      <c r="E80" s="527"/>
      <c r="F80" s="527"/>
      <c r="G80" s="527"/>
      <c r="H80" s="171"/>
    </row>
    <row r="81" spans="1:8" ht="15.75">
      <c r="A81" s="674" t="s">
        <v>469</v>
      </c>
      <c r="B81" s="528"/>
      <c r="C81" s="528"/>
      <c r="D81" s="528"/>
      <c r="E81" s="528"/>
      <c r="F81" s="528"/>
      <c r="G81" s="528"/>
      <c r="H81" s="132"/>
    </row>
    <row r="82" spans="1:8" ht="16.5" thickBot="1">
      <c r="A82" s="667" t="s">
        <v>470</v>
      </c>
      <c r="B82" s="529"/>
      <c r="C82" s="529"/>
      <c r="D82" s="529"/>
      <c r="E82" s="529"/>
      <c r="F82" s="529"/>
      <c r="G82" s="529"/>
      <c r="H82" s="60"/>
    </row>
    <row r="83" spans="1:8">
      <c r="A83" s="360"/>
      <c r="B83" s="360"/>
      <c r="C83" s="360"/>
      <c r="D83" s="360"/>
      <c r="E83" s="360"/>
      <c r="F83" s="360"/>
      <c r="G83" s="360"/>
      <c r="H83" s="360"/>
    </row>
    <row r="84" spans="1:8">
      <c r="A84" s="360"/>
      <c r="B84" s="360"/>
      <c r="C84" s="360"/>
      <c r="D84" s="360"/>
      <c r="E84" s="360"/>
      <c r="F84" s="360"/>
      <c r="G84" s="360"/>
      <c r="H84" s="360"/>
    </row>
    <row r="85" spans="1:8">
      <c r="A85" s="360"/>
      <c r="B85" s="360"/>
      <c r="C85" s="360"/>
      <c r="D85" s="360"/>
      <c r="E85" s="360"/>
      <c r="F85" s="360"/>
      <c r="G85" s="360"/>
      <c r="H85" s="360"/>
    </row>
    <row r="86" spans="1:8">
      <c r="A86" s="668" t="s">
        <v>405</v>
      </c>
      <c r="B86" s="668"/>
      <c r="C86" s="668"/>
      <c r="D86" s="668"/>
      <c r="E86" s="668"/>
      <c r="F86" s="668"/>
      <c r="G86" s="668"/>
      <c r="H86" s="668"/>
    </row>
    <row r="87" spans="1:8">
      <c r="A87" s="361"/>
      <c r="B87" s="362"/>
      <c r="C87" s="361"/>
      <c r="D87" s="363"/>
      <c r="E87" s="363"/>
      <c r="F87" s="364"/>
      <c r="G87" s="361"/>
      <c r="H87" s="361"/>
    </row>
    <row r="88" spans="1:8">
      <c r="A88" s="668" t="s">
        <v>285</v>
      </c>
      <c r="B88" s="668"/>
      <c r="C88" s="668"/>
      <c r="D88" s="668"/>
      <c r="E88" s="668"/>
      <c r="F88" s="668"/>
      <c r="G88" s="668"/>
      <c r="H88" s="668"/>
    </row>
    <row r="89" spans="1:8">
      <c r="A89" s="668"/>
      <c r="B89" s="668"/>
      <c r="C89" s="668"/>
      <c r="D89" s="668"/>
      <c r="E89" s="668"/>
      <c r="F89" s="668"/>
      <c r="G89" s="668"/>
      <c r="H89" s="668"/>
    </row>
  </sheetData>
  <mergeCells count="58">
    <mergeCell ref="A22:G22"/>
    <mergeCell ref="A1:H1"/>
    <mergeCell ref="A2:H2"/>
    <mergeCell ref="A3:H3"/>
    <mergeCell ref="A4:A5"/>
    <mergeCell ref="B4:B5"/>
    <mergeCell ref="C4:C5"/>
    <mergeCell ref="D4:D5"/>
    <mergeCell ref="E4:E5"/>
    <mergeCell ref="F4:F5"/>
    <mergeCell ref="G4:G5"/>
    <mergeCell ref="H4:H5"/>
    <mergeCell ref="B6:B21"/>
    <mergeCell ref="C7:C15"/>
    <mergeCell ref="D7:H7"/>
    <mergeCell ref="A39:G39"/>
    <mergeCell ref="A23:G23"/>
    <mergeCell ref="A24:G24"/>
    <mergeCell ref="A25:A33"/>
    <mergeCell ref="B25:B33"/>
    <mergeCell ref="C25:C33"/>
    <mergeCell ref="D25:H25"/>
    <mergeCell ref="A34:G34"/>
    <mergeCell ref="A35:G35"/>
    <mergeCell ref="A36:G36"/>
    <mergeCell ref="A37:G37"/>
    <mergeCell ref="A38:G38"/>
    <mergeCell ref="A42:H42"/>
    <mergeCell ref="A43:H43"/>
    <mergeCell ref="A44:A45"/>
    <mergeCell ref="B44:B45"/>
    <mergeCell ref="C44:C45"/>
    <mergeCell ref="D44:D45"/>
    <mergeCell ref="E44:E45"/>
    <mergeCell ref="F44:F45"/>
    <mergeCell ref="G44:G45"/>
    <mergeCell ref="H44:H45"/>
    <mergeCell ref="A75:G75"/>
    <mergeCell ref="B46:B61"/>
    <mergeCell ref="C47:C55"/>
    <mergeCell ref="D47:H47"/>
    <mergeCell ref="A62:G62"/>
    <mergeCell ref="A63:G63"/>
    <mergeCell ref="A64:G64"/>
    <mergeCell ref="A65:A73"/>
    <mergeCell ref="B65:B73"/>
    <mergeCell ref="C65:C73"/>
    <mergeCell ref="D65:H65"/>
    <mergeCell ref="A74:G74"/>
    <mergeCell ref="A82:G82"/>
    <mergeCell ref="A86:H86"/>
    <mergeCell ref="A88:H89"/>
    <mergeCell ref="A76:G76"/>
    <mergeCell ref="A77:G77"/>
    <mergeCell ref="A78:G78"/>
    <mergeCell ref="A79:G79"/>
    <mergeCell ref="A80:G80"/>
    <mergeCell ref="A81:G8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6D1CB9-60C3-4A81-B590-F4A02BD595D8}">
  <dimension ref="A1:H147"/>
  <sheetViews>
    <sheetView tabSelected="1" topLeftCell="A126" workbookViewId="0">
      <selection activeCell="A135" sqref="A135:G137"/>
    </sheetView>
  </sheetViews>
  <sheetFormatPr defaultRowHeight="15"/>
  <cols>
    <col min="3" max="3" width="18.5703125" customWidth="1"/>
    <col min="4" max="4" width="47.140625" customWidth="1"/>
  </cols>
  <sheetData>
    <row r="1" spans="1:8" ht="20.25">
      <c r="A1" s="696" t="s">
        <v>315</v>
      </c>
      <c r="B1" s="696"/>
      <c r="C1" s="696"/>
      <c r="D1" s="696"/>
      <c r="E1" s="696"/>
      <c r="F1" s="696"/>
      <c r="G1" s="696"/>
      <c r="H1" s="696"/>
    </row>
    <row r="2" spans="1:8" ht="54" customHeight="1">
      <c r="A2" s="696" t="s">
        <v>609</v>
      </c>
      <c r="B2" s="696"/>
      <c r="C2" s="696"/>
      <c r="D2" s="696"/>
      <c r="E2" s="696"/>
      <c r="F2" s="696"/>
      <c r="G2" s="696"/>
      <c r="H2" s="696"/>
    </row>
    <row r="3" spans="1:8" ht="21" thickBot="1">
      <c r="A3" s="733" t="s">
        <v>474</v>
      </c>
      <c r="B3" s="733"/>
      <c r="C3" s="733"/>
      <c r="D3" s="733"/>
      <c r="E3" s="733"/>
      <c r="F3" s="733"/>
      <c r="G3" s="733"/>
      <c r="H3" s="733"/>
    </row>
    <row r="4" spans="1:8">
      <c r="A4" s="734" t="s">
        <v>22</v>
      </c>
      <c r="B4" s="736" t="s">
        <v>195</v>
      </c>
      <c r="C4" s="708" t="s">
        <v>413</v>
      </c>
      <c r="D4" s="738" t="s">
        <v>0</v>
      </c>
      <c r="E4" s="738" t="s">
        <v>23</v>
      </c>
      <c r="F4" s="718" t="s">
        <v>38</v>
      </c>
      <c r="G4" s="708" t="s">
        <v>24</v>
      </c>
      <c r="H4" s="710" t="s">
        <v>25</v>
      </c>
    </row>
    <row r="5" spans="1:8" ht="15.75" thickBot="1">
      <c r="A5" s="735"/>
      <c r="B5" s="737"/>
      <c r="C5" s="709"/>
      <c r="D5" s="739"/>
      <c r="E5" s="739"/>
      <c r="F5" s="719"/>
      <c r="G5" s="709"/>
      <c r="H5" s="711"/>
    </row>
    <row r="6" spans="1:8" ht="105" customHeight="1">
      <c r="A6" s="365" t="s">
        <v>475</v>
      </c>
      <c r="B6" s="720">
        <v>4270</v>
      </c>
      <c r="C6" s="366" t="s">
        <v>476</v>
      </c>
      <c r="D6" s="367" t="s">
        <v>477</v>
      </c>
      <c r="E6" s="368" t="s">
        <v>100</v>
      </c>
      <c r="F6" s="369">
        <v>10</v>
      </c>
      <c r="G6" s="370"/>
      <c r="H6" s="371"/>
    </row>
    <row r="7" spans="1:8" ht="45">
      <c r="A7" s="372" t="s">
        <v>478</v>
      </c>
      <c r="B7" s="721"/>
      <c r="C7" s="373" t="s">
        <v>479</v>
      </c>
      <c r="D7" s="374" t="s">
        <v>480</v>
      </c>
      <c r="E7" s="375" t="s">
        <v>126</v>
      </c>
      <c r="F7" s="376">
        <v>1</v>
      </c>
      <c r="G7" s="377"/>
      <c r="H7" s="378"/>
    </row>
    <row r="8" spans="1:8" ht="60">
      <c r="A8" s="372" t="s">
        <v>481</v>
      </c>
      <c r="B8" s="721"/>
      <c r="C8" s="379"/>
      <c r="D8" s="374" t="s">
        <v>482</v>
      </c>
      <c r="E8" s="375" t="s">
        <v>100</v>
      </c>
      <c r="F8" s="351">
        <v>10</v>
      </c>
      <c r="G8" s="377"/>
      <c r="H8" s="378"/>
    </row>
    <row r="9" spans="1:8" ht="60">
      <c r="A9" s="372" t="s">
        <v>483</v>
      </c>
      <c r="B9" s="721"/>
      <c r="C9" s="379"/>
      <c r="D9" s="374" t="s">
        <v>484</v>
      </c>
      <c r="E9" s="375" t="s">
        <v>126</v>
      </c>
      <c r="F9" s="351">
        <v>5</v>
      </c>
      <c r="G9" s="377"/>
      <c r="H9" s="378"/>
    </row>
    <row r="10" spans="1:8" ht="45">
      <c r="A10" s="372" t="s">
        <v>485</v>
      </c>
      <c r="B10" s="721"/>
      <c r="C10" s="373"/>
      <c r="D10" s="374" t="s">
        <v>486</v>
      </c>
      <c r="E10" s="375" t="s">
        <v>126</v>
      </c>
      <c r="F10" s="376">
        <v>10</v>
      </c>
      <c r="G10" s="377"/>
      <c r="H10" s="378"/>
    </row>
    <row r="11" spans="1:8" ht="75">
      <c r="A11" s="372" t="s">
        <v>487</v>
      </c>
      <c r="B11" s="721"/>
      <c r="C11" s="379" t="s">
        <v>488</v>
      </c>
      <c r="D11" s="374" t="s">
        <v>489</v>
      </c>
      <c r="E11" s="375" t="s">
        <v>126</v>
      </c>
      <c r="F11" s="376">
        <v>5</v>
      </c>
      <c r="G11" s="377"/>
      <c r="H11" s="378"/>
    </row>
    <row r="12" spans="1:8" ht="30">
      <c r="A12" s="372" t="s">
        <v>490</v>
      </c>
      <c r="B12" s="721"/>
      <c r="C12" s="380"/>
      <c r="D12" s="374" t="s">
        <v>491</v>
      </c>
      <c r="E12" s="375" t="s">
        <v>126</v>
      </c>
      <c r="F12" s="376">
        <v>5</v>
      </c>
      <c r="G12" s="377"/>
      <c r="H12" s="378"/>
    </row>
    <row r="13" spans="1:8" ht="30.75" thickBot="1">
      <c r="A13" s="381" t="s">
        <v>492</v>
      </c>
      <c r="B13" s="721"/>
      <c r="C13" s="382"/>
      <c r="D13" s="383" t="s">
        <v>493</v>
      </c>
      <c r="E13" s="384" t="s">
        <v>126</v>
      </c>
      <c r="F13" s="385">
        <v>5</v>
      </c>
      <c r="G13" s="386"/>
      <c r="H13" s="387"/>
    </row>
    <row r="14" spans="1:8" ht="15.75" thickBot="1">
      <c r="A14" s="388"/>
      <c r="B14" s="721"/>
      <c r="C14" s="389" t="s">
        <v>479</v>
      </c>
      <c r="D14" s="723" t="s">
        <v>494</v>
      </c>
      <c r="E14" s="723"/>
      <c r="F14" s="723"/>
      <c r="G14" s="723"/>
      <c r="H14" s="724"/>
    </row>
    <row r="15" spans="1:8">
      <c r="A15" s="365" t="s">
        <v>495</v>
      </c>
      <c r="B15" s="721"/>
      <c r="C15" s="366" t="s">
        <v>479</v>
      </c>
      <c r="D15" s="390" t="s">
        <v>496</v>
      </c>
      <c r="E15" s="391" t="s">
        <v>149</v>
      </c>
      <c r="F15" s="392" t="s">
        <v>264</v>
      </c>
      <c r="G15" s="393" t="s">
        <v>264</v>
      </c>
      <c r="H15" s="371" t="s">
        <v>264</v>
      </c>
    </row>
    <row r="16" spans="1:8">
      <c r="A16" s="372" t="s">
        <v>497</v>
      </c>
      <c r="B16" s="721"/>
      <c r="C16" s="379" t="s">
        <v>479</v>
      </c>
      <c r="D16" s="394" t="s">
        <v>498</v>
      </c>
      <c r="E16" s="391" t="s">
        <v>149</v>
      </c>
      <c r="F16" s="395" t="s">
        <v>264</v>
      </c>
      <c r="G16" s="396" t="s">
        <v>264</v>
      </c>
      <c r="H16" s="378" t="s">
        <v>264</v>
      </c>
    </row>
    <row r="17" spans="1:8">
      <c r="A17" s="372" t="s">
        <v>499</v>
      </c>
      <c r="B17" s="721"/>
      <c r="C17" s="379" t="s">
        <v>479</v>
      </c>
      <c r="D17" s="394" t="s">
        <v>500</v>
      </c>
      <c r="E17" s="391" t="s">
        <v>149</v>
      </c>
      <c r="F17" s="395">
        <v>1</v>
      </c>
      <c r="G17" s="396"/>
      <c r="H17" s="378"/>
    </row>
    <row r="18" spans="1:8">
      <c r="A18" s="372" t="s">
        <v>501</v>
      </c>
      <c r="B18" s="721"/>
      <c r="C18" s="379" t="s">
        <v>479</v>
      </c>
      <c r="D18" s="394" t="s">
        <v>502</v>
      </c>
      <c r="E18" s="391" t="s">
        <v>149</v>
      </c>
      <c r="F18" s="397">
        <v>10</v>
      </c>
      <c r="G18" s="396"/>
      <c r="H18" s="378"/>
    </row>
    <row r="19" spans="1:8">
      <c r="A19" s="372" t="s">
        <v>503</v>
      </c>
      <c r="B19" s="721"/>
      <c r="C19" s="379" t="s">
        <v>479</v>
      </c>
      <c r="D19" s="394" t="s">
        <v>504</v>
      </c>
      <c r="E19" s="391" t="s">
        <v>149</v>
      </c>
      <c r="F19" s="397">
        <v>1</v>
      </c>
      <c r="G19" s="396"/>
      <c r="H19" s="378"/>
    </row>
    <row r="20" spans="1:8">
      <c r="A20" s="372" t="s">
        <v>505</v>
      </c>
      <c r="B20" s="721"/>
      <c r="C20" s="379" t="s">
        <v>479</v>
      </c>
      <c r="D20" s="394" t="s">
        <v>506</v>
      </c>
      <c r="E20" s="391" t="s">
        <v>149</v>
      </c>
      <c r="F20" s="397" t="s">
        <v>264</v>
      </c>
      <c r="G20" s="398" t="s">
        <v>264</v>
      </c>
      <c r="H20" s="399" t="s">
        <v>264</v>
      </c>
    </row>
    <row r="21" spans="1:8" ht="28.5">
      <c r="A21" s="372" t="s">
        <v>507</v>
      </c>
      <c r="B21" s="721"/>
      <c r="C21" s="400"/>
      <c r="D21" s="394" t="s">
        <v>508</v>
      </c>
      <c r="E21" s="391" t="s">
        <v>17</v>
      </c>
      <c r="F21" s="332" t="s">
        <v>264</v>
      </c>
      <c r="G21" s="398" t="s">
        <v>264</v>
      </c>
      <c r="H21" s="399" t="s">
        <v>264</v>
      </c>
    </row>
    <row r="22" spans="1:8" ht="42.75">
      <c r="A22" s="372" t="s">
        <v>509</v>
      </c>
      <c r="B22" s="721"/>
      <c r="C22" s="400"/>
      <c r="D22" s="394" t="s">
        <v>510</v>
      </c>
      <c r="E22" s="401" t="s">
        <v>473</v>
      </c>
      <c r="F22" s="332">
        <v>1</v>
      </c>
      <c r="G22" s="396"/>
      <c r="H22" s="378"/>
    </row>
    <row r="23" spans="1:8" ht="42.75">
      <c r="A23" s="372" t="s">
        <v>511</v>
      </c>
      <c r="B23" s="721"/>
      <c r="C23" s="400"/>
      <c r="D23" s="394" t="s">
        <v>512</v>
      </c>
      <c r="E23" s="401" t="s">
        <v>473</v>
      </c>
      <c r="F23" s="332" t="s">
        <v>264</v>
      </c>
      <c r="G23" s="396" t="s">
        <v>264</v>
      </c>
      <c r="H23" s="378" t="s">
        <v>264</v>
      </c>
    </row>
    <row r="24" spans="1:8" ht="72">
      <c r="A24" s="372" t="s">
        <v>513</v>
      </c>
      <c r="B24" s="721"/>
      <c r="C24" s="373" t="s">
        <v>514</v>
      </c>
      <c r="D24" s="402" t="s">
        <v>515</v>
      </c>
      <c r="E24" s="391" t="s">
        <v>473</v>
      </c>
      <c r="F24" s="395">
        <v>1</v>
      </c>
      <c r="G24" s="396"/>
      <c r="H24" s="378"/>
    </row>
    <row r="25" spans="1:8" ht="57.75" thickBot="1">
      <c r="A25" s="381" t="s">
        <v>516</v>
      </c>
      <c r="B25" s="721"/>
      <c r="C25" s="403" t="s">
        <v>517</v>
      </c>
      <c r="D25" s="390" t="s">
        <v>518</v>
      </c>
      <c r="E25" s="391" t="s">
        <v>471</v>
      </c>
      <c r="F25" s="440" t="s">
        <v>264</v>
      </c>
      <c r="G25" s="398" t="s">
        <v>264</v>
      </c>
      <c r="H25" s="399" t="s">
        <v>264</v>
      </c>
    </row>
    <row r="26" spans="1:8" ht="15.75" thickBot="1">
      <c r="A26" s="404"/>
      <c r="B26" s="721"/>
      <c r="C26" s="405" t="s">
        <v>519</v>
      </c>
      <c r="D26" s="725" t="s">
        <v>520</v>
      </c>
      <c r="E26" s="725"/>
      <c r="F26" s="725"/>
      <c r="G26" s="725"/>
      <c r="H26" s="726"/>
    </row>
    <row r="27" spans="1:8">
      <c r="A27" s="365" t="s">
        <v>521</v>
      </c>
      <c r="B27" s="721"/>
      <c r="C27" s="406" t="s">
        <v>522</v>
      </c>
      <c r="D27" s="407" t="s">
        <v>523</v>
      </c>
      <c r="E27" s="368" t="s">
        <v>149</v>
      </c>
      <c r="F27" s="369">
        <v>50</v>
      </c>
      <c r="G27" s="370"/>
      <c r="H27" s="371"/>
    </row>
    <row r="28" spans="1:8">
      <c r="A28" s="372" t="s">
        <v>524</v>
      </c>
      <c r="B28" s="721"/>
      <c r="C28" s="373" t="s">
        <v>525</v>
      </c>
      <c r="D28" s="408" t="s">
        <v>526</v>
      </c>
      <c r="E28" s="375" t="s">
        <v>149</v>
      </c>
      <c r="F28" s="376">
        <v>50</v>
      </c>
      <c r="G28" s="377"/>
      <c r="H28" s="378"/>
    </row>
    <row r="29" spans="1:8" ht="45.75" thickBot="1">
      <c r="A29" s="381" t="s">
        <v>527</v>
      </c>
      <c r="B29" s="721"/>
      <c r="C29" s="409" t="s">
        <v>528</v>
      </c>
      <c r="D29" s="410" t="s">
        <v>529</v>
      </c>
      <c r="E29" s="384" t="s">
        <v>149</v>
      </c>
      <c r="F29" s="445">
        <v>20</v>
      </c>
      <c r="G29" s="386"/>
      <c r="H29" s="387"/>
    </row>
    <row r="30" spans="1:8" ht="15.75" thickBot="1">
      <c r="A30" s="404"/>
      <c r="B30" s="721"/>
      <c r="C30" s="411"/>
      <c r="D30" s="725" t="s">
        <v>530</v>
      </c>
      <c r="E30" s="725"/>
      <c r="F30" s="725"/>
      <c r="G30" s="725"/>
      <c r="H30" s="726"/>
    </row>
    <row r="31" spans="1:8" ht="30">
      <c r="A31" s="365" t="s">
        <v>531</v>
      </c>
      <c r="B31" s="721"/>
      <c r="C31" s="412"/>
      <c r="D31" s="413" t="s">
        <v>532</v>
      </c>
      <c r="E31" s="414" t="s">
        <v>149</v>
      </c>
      <c r="F31" s="349">
        <v>1</v>
      </c>
      <c r="G31" s="370"/>
      <c r="H31" s="371"/>
    </row>
    <row r="32" spans="1:8" ht="30">
      <c r="A32" s="372" t="s">
        <v>533</v>
      </c>
      <c r="B32" s="721"/>
      <c r="C32" s="380"/>
      <c r="D32" s="415" t="s">
        <v>534</v>
      </c>
      <c r="E32" s="416" t="s">
        <v>149</v>
      </c>
      <c r="F32" s="351">
        <v>1</v>
      </c>
      <c r="G32" s="377"/>
      <c r="H32" s="378"/>
    </row>
    <row r="33" spans="1:8" ht="60.75">
      <c r="A33" s="372" t="s">
        <v>535</v>
      </c>
      <c r="B33" s="721"/>
      <c r="C33" s="373" t="s">
        <v>536</v>
      </c>
      <c r="D33" s="417" t="s">
        <v>537</v>
      </c>
      <c r="E33" s="416" t="s">
        <v>126</v>
      </c>
      <c r="F33" s="376" t="s">
        <v>264</v>
      </c>
      <c r="G33" s="377" t="s">
        <v>264</v>
      </c>
      <c r="H33" s="378" t="s">
        <v>264</v>
      </c>
    </row>
    <row r="34" spans="1:8" ht="30.75" thickBot="1">
      <c r="A34" s="381" t="s">
        <v>538</v>
      </c>
      <c r="B34" s="721"/>
      <c r="C34" s="409" t="s">
        <v>539</v>
      </c>
      <c r="D34" s="418" t="s">
        <v>540</v>
      </c>
      <c r="E34" s="419" t="s">
        <v>100</v>
      </c>
      <c r="F34" s="445">
        <v>100</v>
      </c>
      <c r="G34" s="386"/>
      <c r="H34" s="48"/>
    </row>
    <row r="35" spans="1:8" ht="15.75" thickBot="1">
      <c r="A35" s="404"/>
      <c r="B35" s="721"/>
      <c r="C35" s="420"/>
      <c r="D35" s="727" t="s">
        <v>541</v>
      </c>
      <c r="E35" s="727"/>
      <c r="F35" s="727"/>
      <c r="G35" s="727"/>
      <c r="H35" s="728"/>
    </row>
    <row r="36" spans="1:8" ht="43.5" thickBot="1">
      <c r="A36" s="365" t="s">
        <v>542</v>
      </c>
      <c r="B36" s="721"/>
      <c r="C36" s="412"/>
      <c r="D36" s="421" t="s">
        <v>543</v>
      </c>
      <c r="E36" s="422" t="s">
        <v>149</v>
      </c>
      <c r="F36" s="392">
        <v>10</v>
      </c>
      <c r="G36" s="393"/>
      <c r="H36" s="371"/>
    </row>
    <row r="37" spans="1:8" ht="43.5" thickBot="1">
      <c r="A37" s="365" t="s">
        <v>544</v>
      </c>
      <c r="B37" s="721"/>
      <c r="C37" s="380"/>
      <c r="D37" s="421" t="s">
        <v>545</v>
      </c>
      <c r="E37" s="330" t="s">
        <v>149</v>
      </c>
      <c r="F37" s="395" t="s">
        <v>264</v>
      </c>
      <c r="G37" s="41" t="s">
        <v>264</v>
      </c>
      <c r="H37" s="42" t="s">
        <v>264</v>
      </c>
    </row>
    <row r="38" spans="1:8" ht="86.25" thickBot="1">
      <c r="A38" s="365" t="s">
        <v>546</v>
      </c>
      <c r="B38" s="721"/>
      <c r="C38" s="423"/>
      <c r="D38" s="421" t="s">
        <v>547</v>
      </c>
      <c r="E38" s="330" t="s">
        <v>149</v>
      </c>
      <c r="F38" s="424">
        <v>40</v>
      </c>
      <c r="G38" s="425"/>
      <c r="H38" s="22"/>
    </row>
    <row r="39" spans="1:8" ht="43.5" thickBot="1">
      <c r="A39" s="365" t="s">
        <v>548</v>
      </c>
      <c r="B39" s="721"/>
      <c r="C39" s="382"/>
      <c r="D39" s="421" t="s">
        <v>549</v>
      </c>
      <c r="E39" s="330" t="s">
        <v>17</v>
      </c>
      <c r="F39" s="354" t="s">
        <v>264</v>
      </c>
      <c r="G39" s="398" t="s">
        <v>264</v>
      </c>
      <c r="H39" s="399" t="s">
        <v>264</v>
      </c>
    </row>
    <row r="40" spans="1:8" ht="15.75" thickBot="1">
      <c r="A40" s="388"/>
      <c r="B40" s="721"/>
      <c r="C40" s="426" t="s">
        <v>517</v>
      </c>
      <c r="D40" s="729" t="s">
        <v>550</v>
      </c>
      <c r="E40" s="729"/>
      <c r="F40" s="729"/>
      <c r="G40" s="729"/>
      <c r="H40" s="730"/>
    </row>
    <row r="41" spans="1:8" ht="45.75" thickBot="1">
      <c r="A41" s="365" t="s">
        <v>551</v>
      </c>
      <c r="B41" s="721"/>
      <c r="C41" s="427" t="s">
        <v>517</v>
      </c>
      <c r="D41" s="428" t="s">
        <v>552</v>
      </c>
      <c r="E41" s="414" t="s">
        <v>553</v>
      </c>
      <c r="F41" s="369">
        <v>2</v>
      </c>
      <c r="G41" s="393"/>
      <c r="H41" s="371"/>
    </row>
    <row r="42" spans="1:8" ht="45.75" thickBot="1">
      <c r="A42" s="365" t="s">
        <v>554</v>
      </c>
      <c r="B42" s="721"/>
      <c r="C42" s="429" t="s">
        <v>517</v>
      </c>
      <c r="D42" s="430" t="s">
        <v>555</v>
      </c>
      <c r="E42" s="416" t="s">
        <v>553</v>
      </c>
      <c r="F42" s="376">
        <v>2</v>
      </c>
      <c r="G42" s="396"/>
      <c r="H42" s="378"/>
    </row>
    <row r="43" spans="1:8" ht="45.75" thickBot="1">
      <c r="A43" s="365" t="s">
        <v>556</v>
      </c>
      <c r="B43" s="721"/>
      <c r="C43" s="429" t="s">
        <v>517</v>
      </c>
      <c r="D43" s="430" t="s">
        <v>557</v>
      </c>
      <c r="E43" s="416" t="s">
        <v>553</v>
      </c>
      <c r="F43" s="376">
        <v>2</v>
      </c>
      <c r="G43" s="396"/>
      <c r="H43" s="378"/>
    </row>
    <row r="44" spans="1:8" ht="30.75" thickBot="1">
      <c r="A44" s="365" t="s">
        <v>558</v>
      </c>
      <c r="B44" s="721"/>
      <c r="C44" s="380"/>
      <c r="D44" s="431" t="s">
        <v>559</v>
      </c>
      <c r="E44" s="416" t="s">
        <v>100</v>
      </c>
      <c r="F44" s="376" t="s">
        <v>264</v>
      </c>
      <c r="G44" s="396" t="s">
        <v>264</v>
      </c>
      <c r="H44" s="378" t="s">
        <v>264</v>
      </c>
    </row>
    <row r="45" spans="1:8" ht="30.75" thickBot="1">
      <c r="A45" s="365" t="s">
        <v>560</v>
      </c>
      <c r="B45" s="721"/>
      <c r="C45" s="382"/>
      <c r="D45" s="432" t="s">
        <v>561</v>
      </c>
      <c r="E45" s="419" t="s">
        <v>100</v>
      </c>
      <c r="F45" s="445">
        <v>20</v>
      </c>
      <c r="G45" s="433"/>
      <c r="H45" s="387"/>
    </row>
    <row r="46" spans="1:8" ht="15.75" thickBot="1">
      <c r="A46" s="404"/>
      <c r="B46" s="721"/>
      <c r="C46" s="434" t="s">
        <v>562</v>
      </c>
      <c r="D46" s="731" t="s">
        <v>563</v>
      </c>
      <c r="E46" s="731"/>
      <c r="F46" s="731"/>
      <c r="G46" s="731"/>
      <c r="H46" s="732"/>
    </row>
    <row r="47" spans="1:8" ht="15.75" thickBot="1">
      <c r="A47" s="365" t="s">
        <v>564</v>
      </c>
      <c r="B47" s="721"/>
      <c r="C47" s="366" t="s">
        <v>565</v>
      </c>
      <c r="D47" s="336" t="s">
        <v>566</v>
      </c>
      <c r="E47" s="330" t="s">
        <v>149</v>
      </c>
      <c r="F47" s="369">
        <v>50</v>
      </c>
      <c r="G47" s="370"/>
      <c r="H47" s="435"/>
    </row>
    <row r="48" spans="1:8" ht="15.75" thickBot="1">
      <c r="A48" s="365" t="s">
        <v>568</v>
      </c>
      <c r="B48" s="721"/>
      <c r="C48" s="373"/>
      <c r="D48" s="336" t="s">
        <v>567</v>
      </c>
      <c r="E48" s="330" t="s">
        <v>149</v>
      </c>
      <c r="F48" s="376">
        <v>10</v>
      </c>
      <c r="G48" s="377"/>
      <c r="H48" s="378"/>
    </row>
    <row r="49" spans="1:8" ht="29.25" thickBot="1">
      <c r="A49" s="365" t="s">
        <v>570</v>
      </c>
      <c r="B49" s="721"/>
      <c r="C49" s="400"/>
      <c r="D49" s="336" t="s">
        <v>569</v>
      </c>
      <c r="E49" s="330" t="s">
        <v>17</v>
      </c>
      <c r="F49" s="376">
        <v>10</v>
      </c>
      <c r="G49" s="377"/>
      <c r="H49" s="399"/>
    </row>
    <row r="50" spans="1:8" ht="29.25" thickBot="1">
      <c r="A50" s="365" t="s">
        <v>572</v>
      </c>
      <c r="B50" s="721"/>
      <c r="C50" s="400"/>
      <c r="D50" s="336" t="s">
        <v>571</v>
      </c>
      <c r="E50" s="330" t="s">
        <v>17</v>
      </c>
      <c r="F50" s="376">
        <v>10</v>
      </c>
      <c r="G50" s="377"/>
      <c r="H50" s="399"/>
    </row>
    <row r="51" spans="1:8" ht="29.25" thickBot="1">
      <c r="A51" s="365" t="s">
        <v>575</v>
      </c>
      <c r="B51" s="721"/>
      <c r="C51" s="373" t="s">
        <v>573</v>
      </c>
      <c r="D51" s="337" t="s">
        <v>574</v>
      </c>
      <c r="E51" s="391" t="s">
        <v>471</v>
      </c>
      <c r="F51" s="376">
        <v>10</v>
      </c>
      <c r="G51" s="377"/>
      <c r="H51" s="399"/>
    </row>
    <row r="52" spans="1:8" ht="29.25" thickBot="1">
      <c r="A52" s="365" t="s">
        <v>577</v>
      </c>
      <c r="B52" s="721"/>
      <c r="C52" s="380"/>
      <c r="D52" s="337" t="s">
        <v>576</v>
      </c>
      <c r="E52" s="391" t="s">
        <v>471</v>
      </c>
      <c r="F52" s="376">
        <v>10</v>
      </c>
      <c r="G52" s="377"/>
      <c r="H52" s="378"/>
    </row>
    <row r="53" spans="1:8" ht="29.25" thickBot="1">
      <c r="A53" s="365" t="s">
        <v>580</v>
      </c>
      <c r="B53" s="721"/>
      <c r="C53" s="379" t="s">
        <v>578</v>
      </c>
      <c r="D53" s="436" t="s">
        <v>579</v>
      </c>
      <c r="E53" s="391" t="s">
        <v>149</v>
      </c>
      <c r="F53" s="351">
        <v>10</v>
      </c>
      <c r="G53" s="377"/>
      <c r="H53" s="378"/>
    </row>
    <row r="54" spans="1:8" ht="57.75" thickBot="1">
      <c r="A54" s="365" t="s">
        <v>582</v>
      </c>
      <c r="B54" s="721"/>
      <c r="C54" s="400"/>
      <c r="D54" s="436" t="s">
        <v>581</v>
      </c>
      <c r="E54" s="391" t="s">
        <v>471</v>
      </c>
      <c r="F54" s="351">
        <v>10</v>
      </c>
      <c r="G54" s="377"/>
      <c r="H54" s="399"/>
    </row>
    <row r="55" spans="1:8" ht="43.5" thickBot="1">
      <c r="A55" s="365" t="s">
        <v>584</v>
      </c>
      <c r="B55" s="721"/>
      <c r="C55" s="379"/>
      <c r="D55" s="436" t="s">
        <v>583</v>
      </c>
      <c r="E55" s="391" t="s">
        <v>17</v>
      </c>
      <c r="F55" s="351">
        <v>10</v>
      </c>
      <c r="G55" s="377"/>
      <c r="H55" s="378"/>
    </row>
    <row r="56" spans="1:8" ht="43.5" thickBot="1">
      <c r="A56" s="365" t="s">
        <v>586</v>
      </c>
      <c r="B56" s="721"/>
      <c r="C56" s="379"/>
      <c r="D56" s="436" t="s">
        <v>585</v>
      </c>
      <c r="E56" s="391" t="s">
        <v>17</v>
      </c>
      <c r="F56" s="351">
        <v>10</v>
      </c>
      <c r="G56" s="377"/>
      <c r="H56" s="399"/>
    </row>
    <row r="57" spans="1:8" ht="57.75" thickBot="1">
      <c r="A57" s="365" t="s">
        <v>588</v>
      </c>
      <c r="B57" s="721"/>
      <c r="C57" s="379"/>
      <c r="D57" s="436" t="s">
        <v>587</v>
      </c>
      <c r="E57" s="391" t="s">
        <v>471</v>
      </c>
      <c r="F57" s="351">
        <v>10</v>
      </c>
      <c r="G57" s="377"/>
      <c r="H57" s="399"/>
    </row>
    <row r="58" spans="1:8" ht="57.75" thickBot="1">
      <c r="A58" s="365" t="s">
        <v>590</v>
      </c>
      <c r="B58" s="721"/>
      <c r="C58" s="379"/>
      <c r="D58" s="436" t="s">
        <v>589</v>
      </c>
      <c r="E58" s="391" t="s">
        <v>471</v>
      </c>
      <c r="F58" s="351">
        <v>10</v>
      </c>
      <c r="G58" s="377"/>
      <c r="H58" s="399"/>
    </row>
    <row r="59" spans="1:8" ht="57.75" thickBot="1">
      <c r="A59" s="365" t="s">
        <v>592</v>
      </c>
      <c r="B59" s="721"/>
      <c r="C59" s="379"/>
      <c r="D59" s="436" t="s">
        <v>591</v>
      </c>
      <c r="E59" s="391" t="s">
        <v>471</v>
      </c>
      <c r="F59" s="351">
        <v>10</v>
      </c>
      <c r="G59" s="377"/>
      <c r="H59" s="378"/>
    </row>
    <row r="60" spans="1:8" ht="43.5" thickBot="1">
      <c r="A60" s="365" t="s">
        <v>594</v>
      </c>
      <c r="B60" s="721"/>
      <c r="C60" s="380"/>
      <c r="D60" s="436" t="s">
        <v>593</v>
      </c>
      <c r="E60" s="391" t="s">
        <v>471</v>
      </c>
      <c r="F60" s="351">
        <v>10</v>
      </c>
      <c r="G60" s="377"/>
      <c r="H60" s="399"/>
    </row>
    <row r="61" spans="1:8" ht="43.5" thickBot="1">
      <c r="A61" s="365" t="s">
        <v>596</v>
      </c>
      <c r="B61" s="721"/>
      <c r="C61" s="375"/>
      <c r="D61" s="437" t="s">
        <v>595</v>
      </c>
      <c r="E61" s="330" t="s">
        <v>473</v>
      </c>
      <c r="F61" s="351">
        <v>2</v>
      </c>
      <c r="G61" s="377"/>
      <c r="H61" s="378"/>
    </row>
    <row r="62" spans="1:8" ht="43.5" thickBot="1">
      <c r="A62" s="365" t="s">
        <v>598</v>
      </c>
      <c r="B62" s="721"/>
      <c r="C62" s="375"/>
      <c r="D62" s="437" t="s">
        <v>597</v>
      </c>
      <c r="E62" s="391" t="s">
        <v>471</v>
      </c>
      <c r="F62" s="351">
        <v>10</v>
      </c>
      <c r="G62" s="377"/>
      <c r="H62" s="378"/>
    </row>
    <row r="63" spans="1:8" ht="43.5" thickBot="1">
      <c r="A63" s="365" t="s">
        <v>605</v>
      </c>
      <c r="B63" s="722"/>
      <c r="C63" s="384"/>
      <c r="D63" s="437" t="s">
        <v>599</v>
      </c>
      <c r="E63" s="438" t="s">
        <v>600</v>
      </c>
      <c r="F63" s="353">
        <v>10</v>
      </c>
      <c r="G63" s="386"/>
      <c r="H63" s="387"/>
    </row>
    <row r="64" spans="1:8" ht="15.75">
      <c r="A64" s="712" t="s">
        <v>601</v>
      </c>
      <c r="B64" s="712"/>
      <c r="C64" s="712"/>
      <c r="D64" s="712"/>
      <c r="E64" s="712"/>
      <c r="F64" s="712"/>
      <c r="G64" s="713"/>
      <c r="H64" s="344">
        <f>SUM(H47:H63,H41:H45,H36,H31:H34,H27:H29,H15:H25,H6:H13)</f>
        <v>0</v>
      </c>
    </row>
    <row r="65" spans="1:8" ht="15.75">
      <c r="A65" s="714" t="s">
        <v>602</v>
      </c>
      <c r="B65" s="714"/>
      <c r="C65" s="714"/>
      <c r="D65" s="714"/>
      <c r="E65" s="714"/>
      <c r="F65" s="714"/>
      <c r="G65" s="715"/>
      <c r="H65" s="345">
        <f>0.23*H64</f>
        <v>0</v>
      </c>
    </row>
    <row r="66" spans="1:8" ht="16.5" thickBot="1">
      <c r="A66" s="716" t="s">
        <v>603</v>
      </c>
      <c r="B66" s="716"/>
      <c r="C66" s="716"/>
      <c r="D66" s="716"/>
      <c r="E66" s="716"/>
      <c r="F66" s="716"/>
      <c r="G66" s="717"/>
      <c r="H66" s="439">
        <f>H64+H65</f>
        <v>0</v>
      </c>
    </row>
    <row r="67" spans="1:8">
      <c r="A67" s="360"/>
      <c r="B67" s="360"/>
      <c r="C67" s="360"/>
      <c r="D67" s="360"/>
      <c r="E67" s="360"/>
      <c r="F67" s="360"/>
      <c r="G67" s="360"/>
      <c r="H67" s="360"/>
    </row>
    <row r="68" spans="1:8">
      <c r="A68" s="360"/>
      <c r="B68" s="360"/>
      <c r="C68" s="360"/>
      <c r="D68" s="360"/>
      <c r="E68" s="360"/>
      <c r="F68" s="360"/>
      <c r="G68" s="360"/>
      <c r="H68" s="360"/>
    </row>
    <row r="69" spans="1:8" ht="52.5" customHeight="1">
      <c r="A69" s="696" t="s">
        <v>609</v>
      </c>
      <c r="B69" s="696"/>
      <c r="C69" s="696"/>
      <c r="D69" s="696"/>
      <c r="E69" s="696"/>
      <c r="F69" s="696"/>
      <c r="G69" s="696"/>
      <c r="H69" s="696"/>
    </row>
    <row r="70" spans="1:8" ht="21" thickBot="1">
      <c r="A70" s="733" t="s">
        <v>604</v>
      </c>
      <c r="B70" s="733"/>
      <c r="C70" s="733"/>
      <c r="D70" s="733"/>
      <c r="E70" s="733"/>
      <c r="F70" s="733"/>
      <c r="G70" s="733"/>
      <c r="H70" s="733"/>
    </row>
    <row r="71" spans="1:8">
      <c r="A71" s="734" t="s">
        <v>22</v>
      </c>
      <c r="B71" s="736" t="s">
        <v>195</v>
      </c>
      <c r="C71" s="708" t="s">
        <v>413</v>
      </c>
      <c r="D71" s="738" t="s">
        <v>0</v>
      </c>
      <c r="E71" s="738" t="s">
        <v>23</v>
      </c>
      <c r="F71" s="718" t="s">
        <v>38</v>
      </c>
      <c r="G71" s="708" t="s">
        <v>24</v>
      </c>
      <c r="H71" s="710" t="s">
        <v>25</v>
      </c>
    </row>
    <row r="72" spans="1:8" ht="15.75" thickBot="1">
      <c r="A72" s="735"/>
      <c r="B72" s="737"/>
      <c r="C72" s="709"/>
      <c r="D72" s="739"/>
      <c r="E72" s="739"/>
      <c r="F72" s="719"/>
      <c r="G72" s="709"/>
      <c r="H72" s="711"/>
    </row>
    <row r="73" spans="1:8" ht="60">
      <c r="A73" s="365" t="s">
        <v>475</v>
      </c>
      <c r="B73" s="720">
        <v>4270</v>
      </c>
      <c r="C73" s="366" t="s">
        <v>476</v>
      </c>
      <c r="D73" s="367" t="s">
        <v>477</v>
      </c>
      <c r="E73" s="368" t="s">
        <v>100</v>
      </c>
      <c r="F73" s="369">
        <v>10</v>
      </c>
      <c r="G73" s="370"/>
      <c r="H73" s="371"/>
    </row>
    <row r="74" spans="1:8" ht="45">
      <c r="A74" s="372" t="s">
        <v>478</v>
      </c>
      <c r="B74" s="721"/>
      <c r="C74" s="373" t="s">
        <v>479</v>
      </c>
      <c r="D74" s="374" t="s">
        <v>480</v>
      </c>
      <c r="E74" s="375" t="s">
        <v>126</v>
      </c>
      <c r="F74" s="376">
        <v>1</v>
      </c>
      <c r="G74" s="377"/>
      <c r="H74" s="378"/>
    </row>
    <row r="75" spans="1:8" ht="60">
      <c r="A75" s="372" t="s">
        <v>481</v>
      </c>
      <c r="B75" s="721"/>
      <c r="C75" s="379"/>
      <c r="D75" s="374" t="s">
        <v>482</v>
      </c>
      <c r="E75" s="375" t="s">
        <v>100</v>
      </c>
      <c r="F75" s="351">
        <v>10</v>
      </c>
      <c r="G75" s="377"/>
      <c r="H75" s="378"/>
    </row>
    <row r="76" spans="1:8" ht="60">
      <c r="A76" s="372" t="s">
        <v>483</v>
      </c>
      <c r="B76" s="721"/>
      <c r="C76" s="379"/>
      <c r="D76" s="374" t="s">
        <v>484</v>
      </c>
      <c r="E76" s="375" t="s">
        <v>126</v>
      </c>
      <c r="F76" s="351">
        <v>5</v>
      </c>
      <c r="G76" s="377"/>
      <c r="H76" s="378"/>
    </row>
    <row r="77" spans="1:8" ht="45">
      <c r="A77" s="372" t="s">
        <v>485</v>
      </c>
      <c r="B77" s="721"/>
      <c r="C77" s="373"/>
      <c r="D77" s="374" t="s">
        <v>486</v>
      </c>
      <c r="E77" s="375" t="s">
        <v>126</v>
      </c>
      <c r="F77" s="376">
        <v>10</v>
      </c>
      <c r="G77" s="377"/>
      <c r="H77" s="378"/>
    </row>
    <row r="78" spans="1:8" ht="75">
      <c r="A78" s="372" t="s">
        <v>487</v>
      </c>
      <c r="B78" s="721"/>
      <c r="C78" s="379" t="s">
        <v>488</v>
      </c>
      <c r="D78" s="374" t="s">
        <v>489</v>
      </c>
      <c r="E78" s="375" t="s">
        <v>126</v>
      </c>
      <c r="F78" s="376">
        <v>5</v>
      </c>
      <c r="G78" s="377"/>
      <c r="H78" s="378"/>
    </row>
    <row r="79" spans="1:8" ht="30">
      <c r="A79" s="372" t="s">
        <v>490</v>
      </c>
      <c r="B79" s="721"/>
      <c r="C79" s="380"/>
      <c r="D79" s="374" t="s">
        <v>491</v>
      </c>
      <c r="E79" s="375" t="s">
        <v>126</v>
      </c>
      <c r="F79" s="376">
        <v>5</v>
      </c>
      <c r="G79" s="377"/>
      <c r="H79" s="378"/>
    </row>
    <row r="80" spans="1:8" ht="30.75" thickBot="1">
      <c r="A80" s="381" t="s">
        <v>492</v>
      </c>
      <c r="B80" s="721"/>
      <c r="C80" s="382"/>
      <c r="D80" s="383" t="s">
        <v>493</v>
      </c>
      <c r="E80" s="384" t="s">
        <v>126</v>
      </c>
      <c r="F80" s="385">
        <v>5</v>
      </c>
      <c r="G80" s="386"/>
      <c r="H80" s="387"/>
    </row>
    <row r="81" spans="1:8" ht="15.75" thickBot="1">
      <c r="A81" s="388"/>
      <c r="B81" s="721"/>
      <c r="C81" s="389" t="s">
        <v>479</v>
      </c>
      <c r="D81" s="723" t="s">
        <v>494</v>
      </c>
      <c r="E81" s="723"/>
      <c r="F81" s="723"/>
      <c r="G81" s="723"/>
      <c r="H81" s="724"/>
    </row>
    <row r="82" spans="1:8">
      <c r="A82" s="365" t="s">
        <v>495</v>
      </c>
      <c r="B82" s="721"/>
      <c r="C82" s="366" t="s">
        <v>479</v>
      </c>
      <c r="D82" s="390" t="s">
        <v>496</v>
      </c>
      <c r="E82" s="391" t="s">
        <v>149</v>
      </c>
      <c r="F82" s="392" t="s">
        <v>264</v>
      </c>
      <c r="G82" s="393" t="s">
        <v>264</v>
      </c>
      <c r="H82" s="371" t="s">
        <v>264</v>
      </c>
    </row>
    <row r="83" spans="1:8">
      <c r="A83" s="372" t="s">
        <v>497</v>
      </c>
      <c r="B83" s="721"/>
      <c r="C83" s="379" t="s">
        <v>479</v>
      </c>
      <c r="D83" s="394" t="s">
        <v>498</v>
      </c>
      <c r="E83" s="391" t="s">
        <v>149</v>
      </c>
      <c r="F83" s="395" t="s">
        <v>264</v>
      </c>
      <c r="G83" s="396" t="s">
        <v>264</v>
      </c>
      <c r="H83" s="378"/>
    </row>
    <row r="84" spans="1:8">
      <c r="A84" s="372" t="s">
        <v>499</v>
      </c>
      <c r="B84" s="721"/>
      <c r="C84" s="379" t="s">
        <v>479</v>
      </c>
      <c r="D84" s="394" t="s">
        <v>500</v>
      </c>
      <c r="E84" s="391" t="s">
        <v>149</v>
      </c>
      <c r="F84" s="395">
        <v>1</v>
      </c>
      <c r="G84" s="396"/>
      <c r="H84" s="378"/>
    </row>
    <row r="85" spans="1:8">
      <c r="A85" s="372" t="s">
        <v>501</v>
      </c>
      <c r="B85" s="721"/>
      <c r="C85" s="379" t="s">
        <v>479</v>
      </c>
      <c r="D85" s="394" t="s">
        <v>502</v>
      </c>
      <c r="E85" s="391" t="s">
        <v>149</v>
      </c>
      <c r="F85" s="397">
        <v>10</v>
      </c>
      <c r="G85" s="396"/>
      <c r="H85" s="378"/>
    </row>
    <row r="86" spans="1:8">
      <c r="A86" s="372" t="s">
        <v>503</v>
      </c>
      <c r="B86" s="721"/>
      <c r="C86" s="379" t="s">
        <v>479</v>
      </c>
      <c r="D86" s="394" t="s">
        <v>504</v>
      </c>
      <c r="E86" s="391" t="s">
        <v>149</v>
      </c>
      <c r="F86" s="397">
        <v>1</v>
      </c>
      <c r="G86" s="396"/>
      <c r="H86" s="378"/>
    </row>
    <row r="87" spans="1:8">
      <c r="A87" s="372" t="s">
        <v>505</v>
      </c>
      <c r="B87" s="721"/>
      <c r="C87" s="379" t="s">
        <v>479</v>
      </c>
      <c r="D87" s="394" t="s">
        <v>506</v>
      </c>
      <c r="E87" s="391" t="s">
        <v>149</v>
      </c>
      <c r="F87" s="397" t="s">
        <v>264</v>
      </c>
      <c r="G87" s="398" t="s">
        <v>264</v>
      </c>
      <c r="H87" s="399" t="s">
        <v>264</v>
      </c>
    </row>
    <row r="88" spans="1:8" ht="28.5">
      <c r="A88" s="372" t="s">
        <v>507</v>
      </c>
      <c r="B88" s="721"/>
      <c r="C88" s="400"/>
      <c r="D88" s="394" t="s">
        <v>508</v>
      </c>
      <c r="E88" s="391" t="s">
        <v>17</v>
      </c>
      <c r="F88" s="332" t="s">
        <v>264</v>
      </c>
      <c r="G88" s="398" t="s">
        <v>264</v>
      </c>
      <c r="H88" s="399" t="s">
        <v>264</v>
      </c>
    </row>
    <row r="89" spans="1:8" ht="42.75">
      <c r="A89" s="372" t="s">
        <v>509</v>
      </c>
      <c r="B89" s="721"/>
      <c r="C89" s="400"/>
      <c r="D89" s="394" t="s">
        <v>510</v>
      </c>
      <c r="E89" s="401" t="s">
        <v>473</v>
      </c>
      <c r="F89" s="332">
        <v>1</v>
      </c>
      <c r="G89" s="396"/>
      <c r="H89" s="378"/>
    </row>
    <row r="90" spans="1:8" ht="42.75">
      <c r="A90" s="372" t="s">
        <v>511</v>
      </c>
      <c r="B90" s="721"/>
      <c r="C90" s="400"/>
      <c r="D90" s="394" t="s">
        <v>512</v>
      </c>
      <c r="E90" s="401" t="s">
        <v>473</v>
      </c>
      <c r="F90" s="332" t="s">
        <v>264</v>
      </c>
      <c r="G90" s="396" t="s">
        <v>264</v>
      </c>
      <c r="H90" s="378" t="s">
        <v>264</v>
      </c>
    </row>
    <row r="91" spans="1:8" ht="72">
      <c r="A91" s="372" t="s">
        <v>513</v>
      </c>
      <c r="B91" s="721"/>
      <c r="C91" s="373" t="s">
        <v>514</v>
      </c>
      <c r="D91" s="402" t="s">
        <v>515</v>
      </c>
      <c r="E91" s="391" t="s">
        <v>473</v>
      </c>
      <c r="F91" s="395">
        <v>1</v>
      </c>
      <c r="G91" s="396"/>
      <c r="H91" s="378"/>
    </row>
    <row r="92" spans="1:8" ht="57.75" thickBot="1">
      <c r="A92" s="381" t="s">
        <v>516</v>
      </c>
      <c r="B92" s="721"/>
      <c r="C92" s="403" t="s">
        <v>517</v>
      </c>
      <c r="D92" s="390" t="s">
        <v>518</v>
      </c>
      <c r="E92" s="391" t="s">
        <v>471</v>
      </c>
      <c r="F92" s="440" t="s">
        <v>264</v>
      </c>
      <c r="G92" s="47" t="s">
        <v>264</v>
      </c>
      <c r="H92" s="48" t="s">
        <v>264</v>
      </c>
    </row>
    <row r="93" spans="1:8" ht="15.75" thickBot="1">
      <c r="A93" s="404"/>
      <c r="B93" s="721"/>
      <c r="C93" s="405" t="s">
        <v>519</v>
      </c>
      <c r="D93" s="725" t="s">
        <v>520</v>
      </c>
      <c r="E93" s="725"/>
      <c r="F93" s="725"/>
      <c r="G93" s="725"/>
      <c r="H93" s="726"/>
    </row>
    <row r="94" spans="1:8">
      <c r="A94" s="365" t="s">
        <v>521</v>
      </c>
      <c r="B94" s="721"/>
      <c r="C94" s="406" t="s">
        <v>522</v>
      </c>
      <c r="D94" s="407" t="s">
        <v>523</v>
      </c>
      <c r="E94" s="368" t="s">
        <v>149</v>
      </c>
      <c r="F94" s="369">
        <v>50</v>
      </c>
      <c r="G94" s="370"/>
      <c r="H94" s="371"/>
    </row>
    <row r="95" spans="1:8">
      <c r="A95" s="372" t="s">
        <v>524</v>
      </c>
      <c r="B95" s="721"/>
      <c r="C95" s="373" t="s">
        <v>525</v>
      </c>
      <c r="D95" s="408" t="s">
        <v>526</v>
      </c>
      <c r="E95" s="375" t="s">
        <v>149</v>
      </c>
      <c r="F95" s="376">
        <v>50</v>
      </c>
      <c r="G95" s="377"/>
      <c r="H95" s="378"/>
    </row>
    <row r="96" spans="1:8" ht="45.75" thickBot="1">
      <c r="A96" s="381" t="s">
        <v>527</v>
      </c>
      <c r="B96" s="721"/>
      <c r="C96" s="409" t="s">
        <v>528</v>
      </c>
      <c r="D96" s="410" t="s">
        <v>529</v>
      </c>
      <c r="E96" s="384" t="s">
        <v>149</v>
      </c>
      <c r="F96" s="445">
        <v>20</v>
      </c>
      <c r="G96" s="386"/>
      <c r="H96" s="387"/>
    </row>
    <row r="97" spans="1:8" ht="15.75" thickBot="1">
      <c r="A97" s="404"/>
      <c r="B97" s="721"/>
      <c r="C97" s="411"/>
      <c r="D97" s="725" t="s">
        <v>530</v>
      </c>
      <c r="E97" s="725"/>
      <c r="F97" s="725"/>
      <c r="G97" s="725"/>
      <c r="H97" s="726"/>
    </row>
    <row r="98" spans="1:8" ht="30">
      <c r="A98" s="365" t="s">
        <v>531</v>
      </c>
      <c r="B98" s="721"/>
      <c r="C98" s="412"/>
      <c r="D98" s="413" t="s">
        <v>532</v>
      </c>
      <c r="E98" s="414" t="s">
        <v>149</v>
      </c>
      <c r="F98" s="349">
        <v>1</v>
      </c>
      <c r="G98" s="370"/>
      <c r="H98" s="371"/>
    </row>
    <row r="99" spans="1:8" ht="30">
      <c r="A99" s="372" t="s">
        <v>533</v>
      </c>
      <c r="B99" s="721"/>
      <c r="C99" s="380"/>
      <c r="D99" s="415" t="s">
        <v>534</v>
      </c>
      <c r="E99" s="416" t="s">
        <v>149</v>
      </c>
      <c r="F99" s="351">
        <v>1</v>
      </c>
      <c r="G99" s="377"/>
      <c r="H99" s="378"/>
    </row>
    <row r="100" spans="1:8" ht="60.75">
      <c r="A100" s="372" t="s">
        <v>535</v>
      </c>
      <c r="B100" s="721"/>
      <c r="C100" s="373" t="s">
        <v>536</v>
      </c>
      <c r="D100" s="417" t="s">
        <v>537</v>
      </c>
      <c r="E100" s="416" t="s">
        <v>126</v>
      </c>
      <c r="F100" s="376" t="s">
        <v>264</v>
      </c>
      <c r="G100" s="377" t="s">
        <v>264</v>
      </c>
      <c r="H100" s="378" t="s">
        <v>264</v>
      </c>
    </row>
    <row r="101" spans="1:8" ht="30.75" thickBot="1">
      <c r="A101" s="381" t="s">
        <v>538</v>
      </c>
      <c r="B101" s="721"/>
      <c r="C101" s="409" t="s">
        <v>539</v>
      </c>
      <c r="D101" s="418" t="s">
        <v>540</v>
      </c>
      <c r="E101" s="419" t="s">
        <v>100</v>
      </c>
      <c r="F101" s="445">
        <v>100</v>
      </c>
      <c r="G101" s="386"/>
      <c r="H101" s="48"/>
    </row>
    <row r="102" spans="1:8" ht="15.75" thickBot="1">
      <c r="A102" s="404"/>
      <c r="B102" s="721"/>
      <c r="C102" s="420"/>
      <c r="D102" s="727" t="s">
        <v>541</v>
      </c>
      <c r="E102" s="727"/>
      <c r="F102" s="727"/>
      <c r="G102" s="727"/>
      <c r="H102" s="728"/>
    </row>
    <row r="103" spans="1:8" ht="43.5" thickBot="1">
      <c r="A103" s="365" t="s">
        <v>542</v>
      </c>
      <c r="B103" s="721"/>
      <c r="C103" s="412"/>
      <c r="D103" s="421" t="s">
        <v>543</v>
      </c>
      <c r="E103" s="422" t="s">
        <v>149</v>
      </c>
      <c r="F103" s="392">
        <v>10</v>
      </c>
      <c r="G103" s="393"/>
      <c r="H103" s="371"/>
    </row>
    <row r="104" spans="1:8" ht="43.5" thickBot="1">
      <c r="A104" s="365" t="s">
        <v>544</v>
      </c>
      <c r="B104" s="721"/>
      <c r="C104" s="380"/>
      <c r="D104" s="421" t="s">
        <v>545</v>
      </c>
      <c r="E104" s="330" t="s">
        <v>149</v>
      </c>
      <c r="F104" s="395" t="s">
        <v>264</v>
      </c>
      <c r="G104" s="41" t="s">
        <v>264</v>
      </c>
      <c r="H104" s="42" t="s">
        <v>264</v>
      </c>
    </row>
    <row r="105" spans="1:8" ht="86.25" thickBot="1">
      <c r="A105" s="365" t="s">
        <v>546</v>
      </c>
      <c r="B105" s="721"/>
      <c r="C105" s="423"/>
      <c r="D105" s="421" t="s">
        <v>547</v>
      </c>
      <c r="E105" s="330" t="s">
        <v>149</v>
      </c>
      <c r="F105" s="424">
        <v>40</v>
      </c>
      <c r="G105" s="425"/>
      <c r="H105" s="22"/>
    </row>
    <row r="106" spans="1:8" ht="43.5" thickBot="1">
      <c r="A106" s="365" t="s">
        <v>548</v>
      </c>
      <c r="B106" s="721"/>
      <c r="C106" s="382"/>
      <c r="D106" s="421" t="s">
        <v>549</v>
      </c>
      <c r="E106" s="330" t="s">
        <v>17</v>
      </c>
      <c r="F106" s="354" t="s">
        <v>264</v>
      </c>
      <c r="G106" s="47" t="s">
        <v>264</v>
      </c>
      <c r="H106" s="48" t="s">
        <v>264</v>
      </c>
    </row>
    <row r="107" spans="1:8" ht="15.75" thickBot="1">
      <c r="A107" s="388"/>
      <c r="B107" s="721"/>
      <c r="C107" s="426" t="s">
        <v>517</v>
      </c>
      <c r="D107" s="729" t="s">
        <v>550</v>
      </c>
      <c r="E107" s="729"/>
      <c r="F107" s="729"/>
      <c r="G107" s="729"/>
      <c r="H107" s="730"/>
    </row>
    <row r="108" spans="1:8" ht="45.75" thickBot="1">
      <c r="A108" s="365" t="s">
        <v>551</v>
      </c>
      <c r="B108" s="721"/>
      <c r="C108" s="427" t="s">
        <v>517</v>
      </c>
      <c r="D108" s="428" t="s">
        <v>552</v>
      </c>
      <c r="E108" s="414" t="s">
        <v>553</v>
      </c>
      <c r="F108" s="369">
        <v>2</v>
      </c>
      <c r="G108" s="393"/>
      <c r="H108" s="371"/>
    </row>
    <row r="109" spans="1:8" ht="45.75" thickBot="1">
      <c r="A109" s="365" t="s">
        <v>554</v>
      </c>
      <c r="B109" s="721"/>
      <c r="C109" s="429" t="s">
        <v>517</v>
      </c>
      <c r="D109" s="430" t="s">
        <v>555</v>
      </c>
      <c r="E109" s="416" t="s">
        <v>553</v>
      </c>
      <c r="F109" s="376">
        <v>2</v>
      </c>
      <c r="G109" s="396"/>
      <c r="H109" s="378"/>
    </row>
    <row r="110" spans="1:8" ht="45.75" thickBot="1">
      <c r="A110" s="365" t="s">
        <v>556</v>
      </c>
      <c r="B110" s="721"/>
      <c r="C110" s="429" t="s">
        <v>517</v>
      </c>
      <c r="D110" s="430" t="s">
        <v>557</v>
      </c>
      <c r="E110" s="416" t="s">
        <v>553</v>
      </c>
      <c r="F110" s="376">
        <v>2</v>
      </c>
      <c r="G110" s="396"/>
      <c r="H110" s="378"/>
    </row>
    <row r="111" spans="1:8" ht="30.75" thickBot="1">
      <c r="A111" s="365" t="s">
        <v>558</v>
      </c>
      <c r="B111" s="721"/>
      <c r="C111" s="380"/>
      <c r="D111" s="431" t="s">
        <v>559</v>
      </c>
      <c r="E111" s="416" t="s">
        <v>100</v>
      </c>
      <c r="F111" s="376" t="s">
        <v>264</v>
      </c>
      <c r="G111" s="396" t="s">
        <v>264</v>
      </c>
      <c r="H111" s="378" t="s">
        <v>264</v>
      </c>
    </row>
    <row r="112" spans="1:8" ht="30.75" thickBot="1">
      <c r="A112" s="365" t="s">
        <v>560</v>
      </c>
      <c r="B112" s="721"/>
      <c r="C112" s="382"/>
      <c r="D112" s="432" t="s">
        <v>561</v>
      </c>
      <c r="E112" s="419" t="s">
        <v>100</v>
      </c>
      <c r="F112" s="445">
        <v>20</v>
      </c>
      <c r="G112" s="433"/>
      <c r="H112" s="387"/>
    </row>
    <row r="113" spans="1:8" ht="15.75" thickBot="1">
      <c r="A113" s="404"/>
      <c r="B113" s="721"/>
      <c r="C113" s="434" t="s">
        <v>562</v>
      </c>
      <c r="D113" s="731" t="s">
        <v>563</v>
      </c>
      <c r="E113" s="731"/>
      <c r="F113" s="731"/>
      <c r="G113" s="731"/>
      <c r="H113" s="732"/>
    </row>
    <row r="114" spans="1:8" ht="15.75" thickBot="1">
      <c r="A114" s="365" t="s">
        <v>564</v>
      </c>
      <c r="B114" s="721"/>
      <c r="C114" s="366" t="s">
        <v>565</v>
      </c>
      <c r="D114" s="336" t="s">
        <v>566</v>
      </c>
      <c r="E114" s="330" t="s">
        <v>149</v>
      </c>
      <c r="F114" s="369">
        <v>50</v>
      </c>
      <c r="G114" s="370"/>
      <c r="H114" s="435"/>
    </row>
    <row r="115" spans="1:8" ht="15.75" thickBot="1">
      <c r="A115" s="365" t="s">
        <v>568</v>
      </c>
      <c r="B115" s="721"/>
      <c r="C115" s="373"/>
      <c r="D115" s="336" t="s">
        <v>567</v>
      </c>
      <c r="E115" s="330" t="s">
        <v>149</v>
      </c>
      <c r="F115" s="376">
        <v>10</v>
      </c>
      <c r="G115" s="377"/>
      <c r="H115" s="378"/>
    </row>
    <row r="116" spans="1:8" ht="29.25" thickBot="1">
      <c r="A116" s="365" t="s">
        <v>570</v>
      </c>
      <c r="B116" s="721"/>
      <c r="C116" s="400"/>
      <c r="D116" s="336" t="s">
        <v>569</v>
      </c>
      <c r="E116" s="330" t="s">
        <v>17</v>
      </c>
      <c r="F116" s="376">
        <v>10</v>
      </c>
      <c r="G116" s="377"/>
      <c r="H116" s="399"/>
    </row>
    <row r="117" spans="1:8" ht="29.25" thickBot="1">
      <c r="A117" s="365" t="s">
        <v>572</v>
      </c>
      <c r="B117" s="721"/>
      <c r="C117" s="400"/>
      <c r="D117" s="336" t="s">
        <v>571</v>
      </c>
      <c r="E117" s="330" t="s">
        <v>17</v>
      </c>
      <c r="F117" s="376">
        <v>10</v>
      </c>
      <c r="G117" s="377"/>
      <c r="H117" s="399"/>
    </row>
    <row r="118" spans="1:8" ht="29.25" thickBot="1">
      <c r="A118" s="365" t="s">
        <v>575</v>
      </c>
      <c r="B118" s="721"/>
      <c r="C118" s="373" t="s">
        <v>573</v>
      </c>
      <c r="D118" s="337" t="s">
        <v>574</v>
      </c>
      <c r="E118" s="391" t="s">
        <v>471</v>
      </c>
      <c r="F118" s="376">
        <v>10</v>
      </c>
      <c r="G118" s="377"/>
      <c r="H118" s="399"/>
    </row>
    <row r="119" spans="1:8" ht="29.25" thickBot="1">
      <c r="A119" s="365" t="s">
        <v>577</v>
      </c>
      <c r="B119" s="721"/>
      <c r="C119" s="380"/>
      <c r="D119" s="337" t="s">
        <v>576</v>
      </c>
      <c r="E119" s="391" t="s">
        <v>471</v>
      </c>
      <c r="F119" s="376">
        <v>10</v>
      </c>
      <c r="G119" s="377"/>
      <c r="H119" s="378"/>
    </row>
    <row r="120" spans="1:8" ht="29.25" thickBot="1">
      <c r="A120" s="365" t="s">
        <v>580</v>
      </c>
      <c r="B120" s="721"/>
      <c r="C120" s="379" t="s">
        <v>578</v>
      </c>
      <c r="D120" s="436" t="s">
        <v>579</v>
      </c>
      <c r="E120" s="391" t="s">
        <v>149</v>
      </c>
      <c r="F120" s="351">
        <v>10</v>
      </c>
      <c r="G120" s="377"/>
      <c r="H120" s="378"/>
    </row>
    <row r="121" spans="1:8" ht="57.75" thickBot="1">
      <c r="A121" s="365" t="s">
        <v>582</v>
      </c>
      <c r="B121" s="721"/>
      <c r="C121" s="400"/>
      <c r="D121" s="436" t="s">
        <v>581</v>
      </c>
      <c r="E121" s="391" t="s">
        <v>471</v>
      </c>
      <c r="F121" s="351">
        <v>10</v>
      </c>
      <c r="G121" s="377"/>
      <c r="H121" s="399"/>
    </row>
    <row r="122" spans="1:8" ht="43.5" thickBot="1">
      <c r="A122" s="365" t="s">
        <v>584</v>
      </c>
      <c r="B122" s="721"/>
      <c r="C122" s="379"/>
      <c r="D122" s="436" t="s">
        <v>583</v>
      </c>
      <c r="E122" s="391" t="s">
        <v>17</v>
      </c>
      <c r="F122" s="351">
        <v>10</v>
      </c>
      <c r="G122" s="377"/>
      <c r="H122" s="378"/>
    </row>
    <row r="123" spans="1:8" ht="43.5" thickBot="1">
      <c r="A123" s="365" t="s">
        <v>586</v>
      </c>
      <c r="B123" s="721"/>
      <c r="C123" s="379"/>
      <c r="D123" s="436" t="s">
        <v>585</v>
      </c>
      <c r="E123" s="391" t="s">
        <v>17</v>
      </c>
      <c r="F123" s="351">
        <v>10</v>
      </c>
      <c r="G123" s="377"/>
      <c r="H123" s="399"/>
    </row>
    <row r="124" spans="1:8" ht="57.75" thickBot="1">
      <c r="A124" s="365" t="s">
        <v>588</v>
      </c>
      <c r="B124" s="721"/>
      <c r="C124" s="379"/>
      <c r="D124" s="436" t="s">
        <v>587</v>
      </c>
      <c r="E124" s="391" t="s">
        <v>471</v>
      </c>
      <c r="F124" s="351">
        <v>10</v>
      </c>
      <c r="G124" s="377"/>
      <c r="H124" s="399"/>
    </row>
    <row r="125" spans="1:8" ht="57.75" thickBot="1">
      <c r="A125" s="365" t="s">
        <v>590</v>
      </c>
      <c r="B125" s="721"/>
      <c r="C125" s="379"/>
      <c r="D125" s="436" t="s">
        <v>589</v>
      </c>
      <c r="E125" s="391" t="s">
        <v>471</v>
      </c>
      <c r="F125" s="351">
        <v>10</v>
      </c>
      <c r="G125" s="377"/>
      <c r="H125" s="399"/>
    </row>
    <row r="126" spans="1:8" ht="57.75" thickBot="1">
      <c r="A126" s="365" t="s">
        <v>592</v>
      </c>
      <c r="B126" s="721"/>
      <c r="C126" s="379"/>
      <c r="D126" s="436" t="s">
        <v>591</v>
      </c>
      <c r="E126" s="391" t="s">
        <v>471</v>
      </c>
      <c r="F126" s="446">
        <v>10</v>
      </c>
      <c r="G126" s="377"/>
      <c r="H126" s="378"/>
    </row>
    <row r="127" spans="1:8" ht="43.5" thickBot="1">
      <c r="A127" s="365" t="s">
        <v>594</v>
      </c>
      <c r="B127" s="721"/>
      <c r="C127" s="380"/>
      <c r="D127" s="436" t="s">
        <v>593</v>
      </c>
      <c r="E127" s="391" t="s">
        <v>471</v>
      </c>
      <c r="F127" s="351">
        <v>10</v>
      </c>
      <c r="G127" s="377"/>
      <c r="H127" s="399"/>
    </row>
    <row r="128" spans="1:8" ht="43.5" thickBot="1">
      <c r="A128" s="365" t="s">
        <v>596</v>
      </c>
      <c r="B128" s="721"/>
      <c r="C128" s="375"/>
      <c r="D128" s="437" t="s">
        <v>595</v>
      </c>
      <c r="E128" s="330" t="s">
        <v>473</v>
      </c>
      <c r="F128" s="351">
        <v>2</v>
      </c>
      <c r="G128" s="377"/>
      <c r="H128" s="378"/>
    </row>
    <row r="129" spans="1:8" ht="43.5" thickBot="1">
      <c r="A129" s="365" t="s">
        <v>598</v>
      </c>
      <c r="B129" s="721"/>
      <c r="C129" s="375"/>
      <c r="D129" s="437" t="s">
        <v>597</v>
      </c>
      <c r="E129" s="391" t="s">
        <v>471</v>
      </c>
      <c r="F129" s="351">
        <v>10</v>
      </c>
      <c r="G129" s="377"/>
      <c r="H129" s="378"/>
    </row>
    <row r="130" spans="1:8" ht="43.5" thickBot="1">
      <c r="A130" s="365" t="s">
        <v>605</v>
      </c>
      <c r="B130" s="722"/>
      <c r="C130" s="384"/>
      <c r="D130" s="437" t="s">
        <v>599</v>
      </c>
      <c r="E130" s="438" t="s">
        <v>600</v>
      </c>
      <c r="F130" s="353">
        <v>10</v>
      </c>
      <c r="G130" s="386"/>
      <c r="H130" s="387"/>
    </row>
    <row r="131" spans="1:8" ht="15.75">
      <c r="A131" s="712" t="s">
        <v>601</v>
      </c>
      <c r="B131" s="712"/>
      <c r="C131" s="712"/>
      <c r="D131" s="712"/>
      <c r="E131" s="712"/>
      <c r="F131" s="712"/>
      <c r="G131" s="713"/>
      <c r="H131" s="344">
        <f>SUM(H114:H130,H108:H112,H103,H98:H101,H94:H96,H82:H92,H73:H80)</f>
        <v>0</v>
      </c>
    </row>
    <row r="132" spans="1:8" ht="15.75">
      <c r="A132" s="714" t="s">
        <v>602</v>
      </c>
      <c r="B132" s="714"/>
      <c r="C132" s="714"/>
      <c r="D132" s="714"/>
      <c r="E132" s="714"/>
      <c r="F132" s="714"/>
      <c r="G132" s="715"/>
      <c r="H132" s="345">
        <f>0.23*H131</f>
        <v>0</v>
      </c>
    </row>
    <row r="133" spans="1:8" ht="16.5" thickBot="1">
      <c r="A133" s="716" t="s">
        <v>603</v>
      </c>
      <c r="B133" s="716"/>
      <c r="C133" s="716"/>
      <c r="D133" s="716"/>
      <c r="E133" s="716"/>
      <c r="F133" s="716"/>
      <c r="G133" s="717"/>
      <c r="H133" s="439">
        <f>H131+H132</f>
        <v>0</v>
      </c>
    </row>
    <row r="134" spans="1:8" ht="16.5" thickBot="1">
      <c r="A134" s="441"/>
      <c r="B134" s="441"/>
      <c r="C134" s="441"/>
      <c r="D134" s="441"/>
      <c r="E134" s="441"/>
      <c r="F134" s="441"/>
      <c r="G134" s="441"/>
      <c r="H134" s="442"/>
    </row>
    <row r="135" spans="1:8">
      <c r="A135" s="688" t="s">
        <v>606</v>
      </c>
      <c r="B135" s="689"/>
      <c r="C135" s="689"/>
      <c r="D135" s="689"/>
      <c r="E135" s="689"/>
      <c r="F135" s="689"/>
      <c r="G135" s="689"/>
      <c r="H135" s="357"/>
    </row>
    <row r="136" spans="1:8">
      <c r="A136" s="740" t="s">
        <v>607</v>
      </c>
      <c r="B136" s="741"/>
      <c r="C136" s="741"/>
      <c r="D136" s="741"/>
      <c r="E136" s="741"/>
      <c r="F136" s="741"/>
      <c r="G136" s="741"/>
      <c r="H136" s="358"/>
    </row>
    <row r="137" spans="1:8" ht="15.75" thickBot="1">
      <c r="A137" s="742" t="s">
        <v>608</v>
      </c>
      <c r="B137" s="743"/>
      <c r="C137" s="743"/>
      <c r="D137" s="743"/>
      <c r="E137" s="743"/>
      <c r="F137" s="743"/>
      <c r="G137" s="743"/>
      <c r="H137" s="359"/>
    </row>
    <row r="138" spans="1:8" ht="15.75">
      <c r="A138" s="441"/>
      <c r="B138" s="441"/>
      <c r="C138" s="441"/>
      <c r="D138" s="441"/>
      <c r="E138" s="441"/>
      <c r="F138" s="441"/>
      <c r="G138" s="441"/>
      <c r="H138" s="442"/>
    </row>
    <row r="139" spans="1:8" ht="15.75">
      <c r="A139" s="441"/>
      <c r="B139" s="441"/>
      <c r="C139" s="441"/>
      <c r="D139" s="441"/>
      <c r="E139" s="441"/>
      <c r="F139" s="441"/>
      <c r="G139" s="441"/>
      <c r="H139" s="442"/>
    </row>
    <row r="140" spans="1:8" ht="15.75">
      <c r="A140" s="441"/>
      <c r="B140" s="441"/>
      <c r="C140" s="441"/>
      <c r="D140" s="441"/>
      <c r="E140" s="441"/>
      <c r="F140" s="441"/>
      <c r="G140" s="441"/>
      <c r="H140" s="442"/>
    </row>
    <row r="141" spans="1:8" ht="15.75">
      <c r="A141" s="441"/>
      <c r="B141" s="441"/>
      <c r="C141" s="441"/>
      <c r="D141" s="441"/>
      <c r="E141" s="441"/>
      <c r="F141" s="441"/>
      <c r="G141" s="441"/>
      <c r="H141" s="442"/>
    </row>
    <row r="142" spans="1:8">
      <c r="A142" s="668" t="s">
        <v>405</v>
      </c>
      <c r="B142" s="668"/>
      <c r="C142" s="668"/>
      <c r="D142" s="668"/>
      <c r="E142" s="668"/>
      <c r="F142" s="668"/>
      <c r="G142" s="668"/>
      <c r="H142" s="360"/>
    </row>
    <row r="143" spans="1:8">
      <c r="A143" s="361"/>
      <c r="B143" s="362"/>
      <c r="C143" s="363"/>
      <c r="D143" s="363"/>
      <c r="E143" s="443"/>
      <c r="F143" s="361"/>
      <c r="G143" s="361"/>
      <c r="H143" s="360"/>
    </row>
    <row r="144" spans="1:8">
      <c r="A144" s="668" t="s">
        <v>285</v>
      </c>
      <c r="B144" s="668"/>
      <c r="C144" s="668"/>
      <c r="D144" s="668"/>
      <c r="E144" s="668"/>
      <c r="F144" s="668"/>
      <c r="G144" s="668"/>
      <c r="H144" s="360"/>
    </row>
    <row r="145" spans="1:8">
      <c r="A145" s="668"/>
      <c r="B145" s="668"/>
      <c r="C145" s="668"/>
      <c r="D145" s="668"/>
      <c r="E145" s="668"/>
      <c r="F145" s="668"/>
      <c r="G145" s="668"/>
      <c r="H145" s="360"/>
    </row>
    <row r="146" spans="1:8">
      <c r="A146" s="360"/>
      <c r="B146" s="360"/>
      <c r="C146" s="360"/>
      <c r="D146" s="360"/>
      <c r="E146" s="360"/>
      <c r="F146" s="360"/>
      <c r="G146" s="360"/>
      <c r="H146" s="360"/>
    </row>
    <row r="147" spans="1:8">
      <c r="A147" s="360"/>
      <c r="B147" s="360"/>
      <c r="C147" s="360"/>
      <c r="D147" s="360"/>
      <c r="E147" s="360"/>
      <c r="F147" s="360"/>
      <c r="G147" s="360"/>
      <c r="H147" s="360"/>
    </row>
  </sheetData>
  <mergeCells count="46">
    <mergeCell ref="A1:H1"/>
    <mergeCell ref="A2:H2"/>
    <mergeCell ref="A3:H3"/>
    <mergeCell ref="A4:A5"/>
    <mergeCell ref="B4:B5"/>
    <mergeCell ref="C4:C5"/>
    <mergeCell ref="D4:D5"/>
    <mergeCell ref="E4:E5"/>
    <mergeCell ref="F4:F5"/>
    <mergeCell ref="G4:G5"/>
    <mergeCell ref="H4:H5"/>
    <mergeCell ref="B6:B63"/>
    <mergeCell ref="D14:H14"/>
    <mergeCell ref="D26:H26"/>
    <mergeCell ref="D30:H30"/>
    <mergeCell ref="D35:H35"/>
    <mergeCell ref="D40:H40"/>
    <mergeCell ref="D46:H46"/>
    <mergeCell ref="A71:A72"/>
    <mergeCell ref="B71:B72"/>
    <mergeCell ref="C71:C72"/>
    <mergeCell ref="D71:D72"/>
    <mergeCell ref="E71:E72"/>
    <mergeCell ref="A64:G64"/>
    <mergeCell ref="A65:G65"/>
    <mergeCell ref="A66:G66"/>
    <mergeCell ref="A69:H69"/>
    <mergeCell ref="A70:H70"/>
    <mergeCell ref="F71:F72"/>
    <mergeCell ref="G71:G72"/>
    <mergeCell ref="H71:H72"/>
    <mergeCell ref="B73:B130"/>
    <mergeCell ref="D81:H81"/>
    <mergeCell ref="D93:H93"/>
    <mergeCell ref="D97:H97"/>
    <mergeCell ref="D102:H102"/>
    <mergeCell ref="D107:H107"/>
    <mergeCell ref="D113:H113"/>
    <mergeCell ref="A142:G142"/>
    <mergeCell ref="A144:G145"/>
    <mergeCell ref="A131:G131"/>
    <mergeCell ref="A132:G132"/>
    <mergeCell ref="A133:G133"/>
    <mergeCell ref="A135:G135"/>
    <mergeCell ref="A136:G136"/>
    <mergeCell ref="A137:G137"/>
  </mergeCells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9</vt:i4>
      </vt:variant>
      <vt:variant>
        <vt:lpstr>Nazwane zakresy</vt:lpstr>
      </vt:variant>
      <vt:variant>
        <vt:i4>7</vt:i4>
      </vt:variant>
    </vt:vector>
  </HeadingPairs>
  <TitlesOfParts>
    <vt:vector size="16" baseType="lpstr">
      <vt:lpstr>kosztorys inwestorski</vt:lpstr>
      <vt:lpstr>I.1 Czyszcz nawierzchni</vt:lpstr>
      <vt:lpstr>I.2 Koszenie</vt:lpstr>
      <vt:lpstr>I.3 Remont oznakowania</vt:lpstr>
      <vt:lpstr>I.4 Usługi sprzętowe</vt:lpstr>
      <vt:lpstr>I.5 Drobne rem i usługi awar</vt:lpstr>
      <vt:lpstr>I.6 Utrzy. elem. korp dro</vt:lpstr>
      <vt:lpstr>I.7 Roboty porządkowe i utrzym</vt:lpstr>
      <vt:lpstr>I.8 Drobne remonty mostów </vt:lpstr>
      <vt:lpstr>'I.1 Czyszcz nawierzchni'!Obszar_wydruku</vt:lpstr>
      <vt:lpstr>'I.2 Koszenie'!Obszar_wydruku</vt:lpstr>
      <vt:lpstr>'I.3 Remont oznakowania'!Obszar_wydruku</vt:lpstr>
      <vt:lpstr>'I.4 Usługi sprzętowe'!Obszar_wydruku</vt:lpstr>
      <vt:lpstr>'I.5 Drobne rem i usługi awar'!Obszar_wydruku</vt:lpstr>
      <vt:lpstr>'I.6 Utrzy. elem. korp dro'!Obszar_wydruku</vt:lpstr>
      <vt:lpstr>'kosztorys inwestorski'!Obszar_wydruku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uzyt</dc:creator>
  <cp:lastModifiedBy>Ela</cp:lastModifiedBy>
  <cp:lastPrinted>2024-02-14T08:18:22Z</cp:lastPrinted>
  <dcterms:created xsi:type="dcterms:W3CDTF">2022-06-10T07:15:06Z</dcterms:created>
  <dcterms:modified xsi:type="dcterms:W3CDTF">2025-11-14T12:21:01Z</dcterms:modified>
</cp:coreProperties>
</file>